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S:\MSD\Procurement\Contracts\(EDU) Education Division\Current Solicitations\EHS-Early Childhood Education Services (6.2024)\1.   Advertising\Documents to Post\"/>
    </mc:Choice>
  </mc:AlternateContent>
  <xr:revisionPtr revIDLastSave="0" documentId="8_{2F34D5C7-9188-471A-960F-BC60BAC094F7}" xr6:coauthVersionLast="47" xr6:coauthVersionMax="47" xr10:uidLastSave="{00000000-0000-0000-0000-000000000000}"/>
  <bookViews>
    <workbookView xWindow="28680" yWindow="-120" windowWidth="29040" windowHeight="15840" tabRatio="848" activeTab="6" xr2:uid="{00000000-000D-0000-FFFF-FFFF00000000}"/>
  </bookViews>
  <sheets>
    <sheet name="Instructions" sheetId="31" r:id="rId1"/>
    <sheet name="1.Staffing" sheetId="34" r:id="rId2"/>
    <sheet name="2.Base Budget" sheetId="30" r:id="rId3"/>
    <sheet name="3.In Kind" sheetId="47" r:id="rId4"/>
    <sheet name="4.Budget Summary-FederalFunds " sheetId="48" r:id="rId5"/>
    <sheet name="5.Budget Summary - Non Federal " sheetId="49" r:id="rId6"/>
    <sheet name="6. Cost Distribution" sheetId="50" r:id="rId7"/>
    <sheet name="Alh-Percent" sheetId="18" state="hidden" r:id="rId8"/>
  </sheets>
  <externalReferences>
    <externalReference r:id="rId9"/>
  </externalReferences>
  <definedNames>
    <definedName name="bevalwght" localSheetId="3">#REF!</definedName>
    <definedName name="bevalwght">#REF!</definedName>
    <definedName name="_xlnm.Print_Area" localSheetId="2">'2.Base Budget'!$A$1:$E$37</definedName>
    <definedName name="_xlnm.Print_Area" localSheetId="3">'3.In Kind'!$A$1:$E$28</definedName>
    <definedName name="_xlnm.Print_Area" localSheetId="7">'Alh-Percent'!$A$3:$P$147</definedName>
    <definedName name="_xlnm.Print_Area">#REF!</definedName>
    <definedName name="_xlnm.Print_Titles" localSheetId="1">'1.Staffing'!$1:$4</definedName>
    <definedName name="_xlnm.Print_Titles" localSheetId="2">'2.Base Budget'!$1:$4</definedName>
    <definedName name="_xlnm.Print_Titles" localSheetId="7">'Alh-Percent'!$1:$2</definedName>
    <definedName name="Print_Titles_MI" localSheetId="3">#REF!</definedName>
    <definedName name="Print_Titles_MI">#REF!</definedName>
    <definedName name="sum" localSheetId="3">#REF!</definedName>
    <definedName name="sum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" i="50" l="1"/>
  <c r="G8" i="50"/>
  <c r="G9" i="50"/>
  <c r="I9" i="50" s="1"/>
  <c r="F8" i="50"/>
  <c r="H8" i="50" s="1"/>
  <c r="F9" i="50"/>
  <c r="F40" i="50"/>
  <c r="H40" i="50" s="1"/>
  <c r="I40" i="50" s="1"/>
  <c r="F41" i="50"/>
  <c r="F39" i="50"/>
  <c r="H39" i="50" s="1"/>
  <c r="I39" i="50" s="1"/>
  <c r="F56" i="50"/>
  <c r="H56" i="50" s="1"/>
  <c r="G56" i="50"/>
  <c r="F55" i="50"/>
  <c r="G55" i="50"/>
  <c r="G54" i="50"/>
  <c r="F54" i="50"/>
  <c r="H54" i="50" s="1"/>
  <c r="G53" i="50"/>
  <c r="F53" i="50"/>
  <c r="H53" i="50" s="1"/>
  <c r="F52" i="50"/>
  <c r="G52" i="50"/>
  <c r="F51" i="50"/>
  <c r="F50" i="50"/>
  <c r="G50" i="50"/>
  <c r="F47" i="50"/>
  <c r="D47" i="50"/>
  <c r="G47" i="50" s="1"/>
  <c r="F46" i="50"/>
  <c r="G45" i="50"/>
  <c r="F45" i="50"/>
  <c r="H45" i="50" s="1"/>
  <c r="F44" i="50"/>
  <c r="G44" i="50"/>
  <c r="G42" i="50"/>
  <c r="E42" i="50"/>
  <c r="F36" i="50"/>
  <c r="G36" i="50"/>
  <c r="G33" i="50"/>
  <c r="F33" i="50"/>
  <c r="H33" i="50" s="1"/>
  <c r="F32" i="50"/>
  <c r="H32" i="50" s="1"/>
  <c r="G32" i="50"/>
  <c r="F31" i="50"/>
  <c r="H31" i="50" s="1"/>
  <c r="F30" i="50"/>
  <c r="H30" i="50" s="1"/>
  <c r="G30" i="50"/>
  <c r="G29" i="50"/>
  <c r="F29" i="50"/>
  <c r="H29" i="50" s="1"/>
  <c r="G28" i="50"/>
  <c r="F28" i="50"/>
  <c r="H28" i="50" s="1"/>
  <c r="G25" i="50"/>
  <c r="F25" i="50"/>
  <c r="H25" i="50" s="1"/>
  <c r="F24" i="50"/>
  <c r="H24" i="50" s="1"/>
  <c r="G24" i="50"/>
  <c r="G23" i="50"/>
  <c r="F23" i="50"/>
  <c r="H23" i="50" s="1"/>
  <c r="D21" i="50"/>
  <c r="C15" i="50"/>
  <c r="G14" i="50"/>
  <c r="E18" i="50" s="1"/>
  <c r="F14" i="50"/>
  <c r="H14" i="50" s="1"/>
  <c r="F13" i="50"/>
  <c r="H13" i="50" s="1"/>
  <c r="D15" i="50"/>
  <c r="C11" i="50"/>
  <c r="G10" i="50"/>
  <c r="F10" i="50"/>
  <c r="H10" i="50" s="1"/>
  <c r="F7" i="50"/>
  <c r="H7" i="50" s="1"/>
  <c r="G7" i="50"/>
  <c r="G6" i="50"/>
  <c r="F6" i="50"/>
  <c r="H6" i="50" s="1"/>
  <c r="D11" i="50"/>
  <c r="I8" i="50" l="1"/>
  <c r="H50" i="50"/>
  <c r="I50" i="50" s="1"/>
  <c r="I30" i="50"/>
  <c r="H41" i="50"/>
  <c r="I41" i="50" s="1"/>
  <c r="I42" i="50" s="1"/>
  <c r="H36" i="50"/>
  <c r="H37" i="50" s="1"/>
  <c r="H47" i="50"/>
  <c r="I47" i="50" s="1"/>
  <c r="I29" i="50"/>
  <c r="G48" i="50"/>
  <c r="H11" i="50"/>
  <c r="I53" i="50"/>
  <c r="I25" i="50"/>
  <c r="D57" i="50"/>
  <c r="D42" i="50"/>
  <c r="I32" i="50"/>
  <c r="H46" i="50"/>
  <c r="I46" i="50" s="1"/>
  <c r="H55" i="50"/>
  <c r="I55" i="50" s="1"/>
  <c r="H44" i="50"/>
  <c r="I44" i="50" s="1"/>
  <c r="D37" i="50"/>
  <c r="D48" i="50"/>
  <c r="H51" i="50"/>
  <c r="I33" i="50"/>
  <c r="H52" i="50"/>
  <c r="I52" i="50" s="1"/>
  <c r="G26" i="50"/>
  <c r="H15" i="50"/>
  <c r="I54" i="50"/>
  <c r="I45" i="50"/>
  <c r="I23" i="50"/>
  <c r="H26" i="50"/>
  <c r="H34" i="50"/>
  <c r="I56" i="50"/>
  <c r="G37" i="50"/>
  <c r="G11" i="50"/>
  <c r="I7" i="50"/>
  <c r="G18" i="50"/>
  <c r="F18" i="50"/>
  <c r="H18" i="50" s="1"/>
  <c r="I10" i="50"/>
  <c r="I24" i="50"/>
  <c r="I28" i="50"/>
  <c r="E17" i="50"/>
  <c r="D34" i="50"/>
  <c r="G13" i="50"/>
  <c r="E20" i="50"/>
  <c r="D26" i="50"/>
  <c r="G51" i="50"/>
  <c r="G57" i="50" s="1"/>
  <c r="E19" i="50"/>
  <c r="G31" i="50"/>
  <c r="I31" i="50" s="1"/>
  <c r="H42" i="50"/>
  <c r="I6" i="50"/>
  <c r="I14" i="50"/>
  <c r="H57" i="50" l="1"/>
  <c r="H59" i="50" s="1"/>
  <c r="D59" i="50"/>
  <c r="I36" i="50"/>
  <c r="I37" i="50" s="1"/>
  <c r="D58" i="50"/>
  <c r="D62" i="50" s="1"/>
  <c r="I51" i="50"/>
  <c r="I57" i="50" s="1"/>
  <c r="I48" i="50"/>
  <c r="H48" i="50"/>
  <c r="I34" i="50"/>
  <c r="G34" i="50"/>
  <c r="I26" i="50"/>
  <c r="I18" i="50"/>
  <c r="I11" i="50"/>
  <c r="G15" i="50"/>
  <c r="I13" i="50"/>
  <c r="I15" i="50" s="1"/>
  <c r="G17" i="50"/>
  <c r="F17" i="50"/>
  <c r="H17" i="50" s="1"/>
  <c r="G20" i="50"/>
  <c r="F20" i="50"/>
  <c r="H20" i="50" s="1"/>
  <c r="G19" i="50"/>
  <c r="F19" i="50"/>
  <c r="H19" i="50" s="1"/>
  <c r="I59" i="50" l="1"/>
  <c r="D60" i="50"/>
  <c r="G59" i="50"/>
  <c r="H21" i="50"/>
  <c r="H58" i="50" s="1"/>
  <c r="H60" i="50" s="1"/>
  <c r="I19" i="50"/>
  <c r="I20" i="50"/>
  <c r="G21" i="50"/>
  <c r="G58" i="50" s="1"/>
  <c r="I17" i="50"/>
  <c r="G60" i="50" l="1"/>
  <c r="I21" i="50"/>
  <c r="I58" i="50" s="1"/>
  <c r="I60" i="50" s="1"/>
  <c r="D61" i="50" l="1"/>
  <c r="E26" i="47" l="1"/>
  <c r="E19" i="47"/>
  <c r="E35" i="30"/>
  <c r="E30" i="30"/>
  <c r="E24" i="30"/>
  <c r="F15" i="49"/>
  <c r="E15" i="49"/>
  <c r="D15" i="49"/>
  <c r="C15" i="49"/>
  <c r="B15" i="49"/>
  <c r="C15" i="48"/>
  <c r="D15" i="48"/>
  <c r="E15" i="48"/>
  <c r="F15" i="48"/>
  <c r="B15" i="48"/>
  <c r="G14" i="34"/>
  <c r="G15" i="34"/>
  <c r="G16" i="34"/>
  <c r="G17" i="34"/>
  <c r="G18" i="34"/>
  <c r="G5" i="34"/>
  <c r="G6" i="34"/>
  <c r="G11" i="34" l="1"/>
  <c r="G8" i="34"/>
  <c r="G9" i="34"/>
  <c r="G10" i="34"/>
  <c r="G12" i="34"/>
  <c r="G13" i="34"/>
  <c r="G7" i="34"/>
  <c r="G19" i="34" s="1"/>
  <c r="E8" i="47" l="1"/>
  <c r="G24" i="34" l="1"/>
  <c r="D12" i="47" l="1"/>
  <c r="D11" i="47"/>
  <c r="D10" i="47"/>
  <c r="E13" i="47" l="1"/>
  <c r="E27" i="47"/>
  <c r="D11" i="30" l="1"/>
  <c r="G25" i="34" l="1"/>
  <c r="G22" i="34" l="1"/>
  <c r="D9" i="30" s="1"/>
  <c r="D12" i="30"/>
  <c r="D6" i="30"/>
  <c r="G23" i="34"/>
  <c r="D10" i="30" s="1"/>
  <c r="E13" i="30" l="1"/>
  <c r="P7" i="18"/>
  <c r="P9" i="18"/>
  <c r="P11" i="18"/>
  <c r="P13" i="18"/>
  <c r="P14" i="18"/>
  <c r="P16" i="18"/>
  <c r="P17" i="18"/>
  <c r="P18" i="18"/>
  <c r="P19" i="18"/>
  <c r="P20" i="18"/>
  <c r="P21" i="18"/>
  <c r="B25" i="18"/>
  <c r="P25" i="18"/>
  <c r="P28" i="18"/>
  <c r="P29" i="18"/>
  <c r="P30" i="18"/>
  <c r="P31" i="18"/>
  <c r="P32" i="18"/>
  <c r="P33" i="18"/>
  <c r="P34" i="18"/>
  <c r="P35" i="18"/>
  <c r="B37" i="18"/>
  <c r="P37" i="18"/>
  <c r="P44" i="18"/>
  <c r="P45" i="18"/>
  <c r="P46" i="18"/>
  <c r="P47" i="18"/>
  <c r="P48" i="18"/>
  <c r="B51" i="18"/>
  <c r="P54" i="18"/>
  <c r="P55" i="18"/>
  <c r="P56" i="18"/>
  <c r="P58" i="18"/>
  <c r="P66" i="18"/>
  <c r="B70" i="18"/>
  <c r="P77" i="18"/>
  <c r="P78" i="18"/>
  <c r="P79" i="18"/>
  <c r="P80" i="18"/>
  <c r="P81" i="18"/>
  <c r="P82" i="18"/>
  <c r="P83" i="18"/>
  <c r="P84" i="18"/>
  <c r="P85" i="18"/>
  <c r="P86" i="18"/>
  <c r="P87" i="18"/>
  <c r="P88" i="18"/>
  <c r="P89" i="18"/>
  <c r="P90" i="18"/>
  <c r="B92" i="18"/>
  <c r="P95" i="18"/>
  <c r="P96" i="18"/>
  <c r="B98" i="18"/>
  <c r="P105" i="18"/>
  <c r="P107" i="18"/>
  <c r="P108" i="18"/>
  <c r="P109" i="18"/>
  <c r="P110" i="18"/>
  <c r="P111" i="18"/>
  <c r="P112" i="18"/>
  <c r="P113" i="18"/>
  <c r="B120" i="18"/>
  <c r="P123" i="18"/>
  <c r="P124" i="18"/>
  <c r="P126" i="18"/>
  <c r="P127" i="18"/>
  <c r="P128" i="18"/>
  <c r="B130" i="18"/>
  <c r="P133" i="18"/>
  <c r="P134" i="18"/>
  <c r="P135" i="18"/>
  <c r="P136" i="18"/>
  <c r="P137" i="18"/>
  <c r="B139" i="18"/>
  <c r="C142" i="18"/>
  <c r="C145" i="18" s="1"/>
  <c r="D142" i="18"/>
  <c r="D145" i="18" s="1"/>
  <c r="E142" i="18"/>
  <c r="E145" i="18" s="1"/>
  <c r="F142" i="18"/>
  <c r="F145" i="18" s="1"/>
  <c r="G142" i="18"/>
  <c r="G145" i="18" s="1"/>
  <c r="H142" i="18"/>
  <c r="H145" i="18" s="1"/>
  <c r="I142" i="18"/>
  <c r="I145" i="18" s="1"/>
  <c r="J142" i="18"/>
  <c r="J145" i="18" s="1"/>
  <c r="K142" i="18"/>
  <c r="K145" i="18" s="1"/>
  <c r="L142" i="18"/>
  <c r="L145" i="18" s="1"/>
  <c r="M142" i="18"/>
  <c r="M145" i="18" s="1"/>
  <c r="N142" i="18"/>
  <c r="N145" i="18" s="1"/>
  <c r="B143" i="18" l="1"/>
  <c r="B142" i="18"/>
  <c r="P142" i="18"/>
  <c r="E7" i="30"/>
  <c r="E36" i="30" s="1"/>
  <c r="E28" i="47" s="1"/>
  <c r="B145" i="18" l="1"/>
  <c r="G26" i="34"/>
  <c r="G27" i="34" s="1"/>
</calcChain>
</file>

<file path=xl/sharedStrings.xml><?xml version="1.0" encoding="utf-8"?>
<sst xmlns="http://schemas.openxmlformats.org/spreadsheetml/2006/main" count="403" uniqueCount="227">
  <si>
    <t>Fringe Costs</t>
  </si>
  <si>
    <t>Fringe Item</t>
  </si>
  <si>
    <t>Allocation</t>
  </si>
  <si>
    <t>Method</t>
  </si>
  <si>
    <t>FICA Withholding</t>
  </si>
  <si>
    <t>Industrial Ins.-Prof</t>
  </si>
  <si>
    <t>Industrial Ins.-Other</t>
  </si>
  <si>
    <t>HEALTH/DENTAL: ACCT CLERK</t>
  </si>
  <si>
    <t>Alhambra - Inkind</t>
  </si>
  <si>
    <t>Total - Inkind</t>
  </si>
  <si>
    <t>Travel Item</t>
  </si>
  <si>
    <t>Conferences</t>
  </si>
  <si>
    <t>Supplies Item</t>
  </si>
  <si>
    <t>Postage</t>
  </si>
  <si>
    <t>Books, Education, &amp; Rec</t>
  </si>
  <si>
    <t>Other</t>
  </si>
  <si>
    <t>Parent Fund</t>
  </si>
  <si>
    <t>Medical &amp; Dental Supplies</t>
  </si>
  <si>
    <t>Small Tools &amp; Equipment</t>
  </si>
  <si>
    <t>DECA,DIAL3,COR</t>
  </si>
  <si>
    <t>Other Item</t>
  </si>
  <si>
    <t>Insurance</t>
  </si>
  <si>
    <t>Recruitment</t>
  </si>
  <si>
    <t>Office Equipment Maint</t>
  </si>
  <si>
    <t>Misc Maint &amp; Repairs</t>
  </si>
  <si>
    <t>Field Trips</t>
  </si>
  <si>
    <t xml:space="preserve">Food:  classroom </t>
  </si>
  <si>
    <t>Alhambra - Inkind - Space</t>
  </si>
  <si>
    <t>Playground</t>
  </si>
  <si>
    <t>Alhambra - Inkind - Other</t>
  </si>
  <si>
    <t>Total Federal Share</t>
  </si>
  <si>
    <t>Total Inkind Match</t>
  </si>
  <si>
    <t>Total Service Cost</t>
  </si>
  <si>
    <t>Grantee Costs Allocated to Agency</t>
  </si>
  <si>
    <t>Group Health Insurance</t>
  </si>
  <si>
    <t>Percentage Cost Allocation</t>
  </si>
  <si>
    <t>Personnel Costs</t>
  </si>
  <si>
    <t>Job Title</t>
  </si>
  <si>
    <t># of Staff</t>
  </si>
  <si>
    <t>Admin.</t>
  </si>
  <si>
    <t>Educn</t>
  </si>
  <si>
    <t>Health</t>
  </si>
  <si>
    <t>Nutrition</t>
  </si>
  <si>
    <t>Soc. Serv.</t>
  </si>
  <si>
    <t>Parent Involv</t>
  </si>
  <si>
    <t>Disabilities</t>
  </si>
  <si>
    <t>Trans.</t>
  </si>
  <si>
    <t>Occupancy</t>
  </si>
  <si>
    <t>Non HS Funds</t>
  </si>
  <si>
    <t>Custodian</t>
  </si>
  <si>
    <t>Budget</t>
  </si>
  <si>
    <t>Total</t>
  </si>
  <si>
    <t>Category</t>
  </si>
  <si>
    <t>Justification</t>
  </si>
  <si>
    <t>Salary</t>
  </si>
  <si>
    <t>Head Start Director</t>
  </si>
  <si>
    <t>Teacher Part Year</t>
  </si>
  <si>
    <t>Teacher Full Year</t>
  </si>
  <si>
    <t>Teacher Assistant Full Year</t>
  </si>
  <si>
    <t>Teacher Assistant Part Year</t>
  </si>
  <si>
    <t>Substitutes</t>
  </si>
  <si>
    <t>Hours/Day</t>
  </si>
  <si>
    <t>Rate/Hour</t>
  </si>
  <si>
    <t>Days Worked</t>
  </si>
  <si>
    <t>Photocopying &amp; Duplicating</t>
  </si>
  <si>
    <t>Photographic Supplies</t>
  </si>
  <si>
    <t>Computer Software</t>
  </si>
  <si>
    <t>Janitor &amp; Sanitation</t>
  </si>
  <si>
    <t>See Staffing Schedule</t>
  </si>
  <si>
    <t>Alhambra</t>
  </si>
  <si>
    <t>Position</t>
  </si>
  <si>
    <t>Receptionist</t>
  </si>
  <si>
    <t>Classroom</t>
  </si>
  <si>
    <t>Office</t>
  </si>
  <si>
    <t>Utilities</t>
  </si>
  <si>
    <t>Office Supplies</t>
  </si>
  <si>
    <t>Secretary</t>
  </si>
  <si>
    <t>FICA</t>
  </si>
  <si>
    <t>Lead Teacher</t>
  </si>
  <si>
    <t>Preschool Center</t>
  </si>
  <si>
    <t>Bus Assistants</t>
  </si>
  <si>
    <t>Salaries - Non City</t>
  </si>
  <si>
    <t>Day Care Licensing</t>
  </si>
  <si>
    <t>Merit Pool</t>
  </si>
  <si>
    <t>Transportation</t>
  </si>
  <si>
    <t>DA Training</t>
  </si>
  <si>
    <t>ACCT CLERK</t>
  </si>
  <si>
    <t>Cost</t>
  </si>
  <si>
    <t>Pension</t>
  </si>
  <si>
    <t>Total Other</t>
  </si>
  <si>
    <t>Computer Materials</t>
  </si>
  <si>
    <t>Disposable Meal Supplies</t>
  </si>
  <si>
    <t>Travel</t>
  </si>
  <si>
    <t>Supplies</t>
  </si>
  <si>
    <t>TOTAL SALARIES</t>
  </si>
  <si>
    <t>Milage</t>
  </si>
  <si>
    <t>Conference Registration</t>
  </si>
  <si>
    <t>Literacy</t>
  </si>
  <si>
    <t>Life Insurance:  Admin</t>
  </si>
  <si>
    <t>Food:overincome 10 x $2.90 x 140</t>
  </si>
  <si>
    <t>Food:  Yr Rnd Breakfast &amp; Lunch</t>
  </si>
  <si>
    <t xml:space="preserve"> </t>
  </si>
  <si>
    <t>*</t>
  </si>
  <si>
    <t>Comment</t>
  </si>
  <si>
    <t>Percentage</t>
  </si>
  <si>
    <t>Amount</t>
  </si>
  <si>
    <t>TOTAL FRINGE</t>
  </si>
  <si>
    <t>TOTAL SALARY AND FRINGE</t>
  </si>
  <si>
    <t>Line Item</t>
  </si>
  <si>
    <t>Total Fringe</t>
  </si>
  <si>
    <t>Total Supplies</t>
  </si>
  <si>
    <t>Total Personnel</t>
  </si>
  <si>
    <t>PERSONNEL</t>
  </si>
  <si>
    <t>FRINGE</t>
  </si>
  <si>
    <t>OTHER</t>
  </si>
  <si>
    <t>SUPPLIES</t>
  </si>
  <si>
    <t>Employee Name</t>
  </si>
  <si>
    <t>Photocopy &amp; Duplicating</t>
  </si>
  <si>
    <t>Parent Volunteers</t>
  </si>
  <si>
    <t>Industrial Insurance</t>
  </si>
  <si>
    <t>Certified EC Teacher</t>
  </si>
  <si>
    <t xml:space="preserve">  FICA</t>
  </si>
  <si>
    <t xml:space="preserve">  Industrial Insurance - Professional</t>
  </si>
  <si>
    <t xml:space="preserve">  Health Insurance/ Life / Dental</t>
  </si>
  <si>
    <t xml:space="preserve">  Pension</t>
  </si>
  <si>
    <t xml:space="preserve">Medical &amp; Dental Supplies </t>
  </si>
  <si>
    <t>CONTRACTUAL</t>
  </si>
  <si>
    <t>Student Accident  Insurance</t>
  </si>
  <si>
    <t>Total Contractual</t>
  </si>
  <si>
    <t>Food Experience</t>
  </si>
  <si>
    <t>Payroll</t>
  </si>
  <si>
    <t>Classrooms</t>
  </si>
  <si>
    <t>Playgrounds</t>
  </si>
  <si>
    <t>Membership dues</t>
  </si>
  <si>
    <t>Curriculum Extensions</t>
  </si>
  <si>
    <t>Substitute Teachers</t>
  </si>
  <si>
    <t>0001</t>
  </si>
  <si>
    <t>0002</t>
  </si>
  <si>
    <t>0003</t>
  </si>
  <si>
    <t xml:space="preserve">Diapers and formula </t>
  </si>
  <si>
    <t>XXXXXXXXXXXX</t>
  </si>
  <si>
    <t>Director</t>
  </si>
  <si>
    <t>Secretary/ recepcionist</t>
  </si>
  <si>
    <t>0004</t>
  </si>
  <si>
    <t>0005</t>
  </si>
  <si>
    <t>0006</t>
  </si>
  <si>
    <t>0007</t>
  </si>
  <si>
    <t xml:space="preserve">Floater </t>
  </si>
  <si>
    <t>0008</t>
  </si>
  <si>
    <t>0009</t>
  </si>
  <si>
    <t xml:space="preserve">  Pension/Retirement </t>
  </si>
  <si>
    <t>Assistant Teacher w/CDA</t>
  </si>
  <si>
    <t xml:space="preserve">Total In-Kind </t>
  </si>
  <si>
    <t>TBD</t>
  </si>
  <si>
    <t xml:space="preserve">Applicants requesting funding for multi-year grants should complete all applicable columns. </t>
  </si>
  <si>
    <t xml:space="preserve">Budget Categories </t>
  </si>
  <si>
    <t>Personnel</t>
  </si>
  <si>
    <t>Fringe Benefits</t>
  </si>
  <si>
    <t xml:space="preserve">Travel </t>
  </si>
  <si>
    <t>Equipment</t>
  </si>
  <si>
    <t>contractual</t>
  </si>
  <si>
    <t xml:space="preserve">Total Costs </t>
  </si>
  <si>
    <t xml:space="preserve">Year 1 </t>
  </si>
  <si>
    <t>Year 2</t>
  </si>
  <si>
    <t>Year 3</t>
  </si>
  <si>
    <t>Year 4</t>
  </si>
  <si>
    <t xml:space="preserve">Year 5 </t>
  </si>
  <si>
    <t>Total Cost</t>
  </si>
  <si>
    <t xml:space="preserve">BUDGET SUMMARY - NON FEDERAL FUNDS </t>
  </si>
  <si>
    <t xml:space="preserve">BUDGET SUMMARY - FEDERAL FUNDS </t>
  </si>
  <si>
    <t>Base Budget</t>
  </si>
  <si>
    <t xml:space="preserve">Staffing Schedule </t>
  </si>
  <si>
    <r>
      <rPr>
        <b/>
        <sz val="12"/>
        <rFont val="Segoe UI"/>
        <family val="2"/>
      </rPr>
      <t xml:space="preserve">Tab 2. Base Budget: </t>
    </r>
    <r>
      <rPr>
        <sz val="12"/>
        <rFont val="Segoe UI"/>
        <family val="2"/>
      </rPr>
      <t>Complete cells (B15: D35) with your proposed expenses. Column E will prepopulate as soon as you enter data on columns B-D</t>
    </r>
  </si>
  <si>
    <r>
      <t xml:space="preserve">Tab 4. Budget Summary Federal Funds:  </t>
    </r>
    <r>
      <rPr>
        <sz val="12"/>
        <rFont val="Segoe UI"/>
        <family val="2"/>
      </rPr>
      <t xml:space="preserve">For each project year for which funding is requested, show the total amount requested for each applicable budget category and provide a breakdown of the estimated increase per year on the budget narrative </t>
    </r>
  </si>
  <si>
    <r>
      <rPr>
        <b/>
        <sz val="12"/>
        <rFont val="Segoe UI"/>
        <family val="2"/>
      </rPr>
      <t xml:space="preserve">Tab 1. Staffing: </t>
    </r>
    <r>
      <rPr>
        <sz val="12"/>
        <rFont val="Segoe UI"/>
        <family val="2"/>
      </rPr>
      <t xml:space="preserve"> Complete cells (A6: F14) with your proposed staffing schedule. Column G will prepopulate as soon as you enter data on columns A-F. Consider your organization's stepping schedule/ salary schedule, education attainments, and years of service when budgeting salaries. </t>
    </r>
  </si>
  <si>
    <t>FTE</t>
  </si>
  <si>
    <t>Total
Cost</t>
  </si>
  <si>
    <t>Admin
Percentage</t>
  </si>
  <si>
    <t>Program
Percentage</t>
  </si>
  <si>
    <t>Admin
Cost</t>
  </si>
  <si>
    <t>Program
Cost</t>
  </si>
  <si>
    <t>Total
 Cost</t>
  </si>
  <si>
    <t>PERSONNEL (Fed Share)</t>
  </si>
  <si>
    <t>Total Personnel (Fed Share)</t>
  </si>
  <si>
    <t>PERSONNEL (Non-FS)</t>
  </si>
  <si>
    <t xml:space="preserve">Parent Volunteers </t>
  </si>
  <si>
    <t>Total Personnel (Non-FS)</t>
  </si>
  <si>
    <t>FRINGE (Fed Share)</t>
  </si>
  <si>
    <t>Total Fringe (Fed Share)</t>
  </si>
  <si>
    <t>FRINGE (Non-FS)</t>
  </si>
  <si>
    <t>Total Fringe (Non-FS)</t>
  </si>
  <si>
    <t>SUPPLIES (Fed Share)</t>
  </si>
  <si>
    <t>Computer Supplies</t>
  </si>
  <si>
    <t>Printing</t>
  </si>
  <si>
    <t>Total Supplies (Fed Share)</t>
  </si>
  <si>
    <t>SUPPLIES (Non-FS)</t>
  </si>
  <si>
    <t>Supplies - Janitorial</t>
  </si>
  <si>
    <t>Total Supplies (Non-FS)</t>
  </si>
  <si>
    <t>CONTRACTUAL (Fed Share)</t>
  </si>
  <si>
    <t>Total Contractual (Fed Share)</t>
  </si>
  <si>
    <t>OTHER (Fed Share)</t>
  </si>
  <si>
    <t>Membership dues/Licenses</t>
  </si>
  <si>
    <t>Total OTHER (Fed Share)</t>
  </si>
  <si>
    <t>OTHER (Non-FS)</t>
  </si>
  <si>
    <t>Total OTHER (Non-FS)</t>
  </si>
  <si>
    <t>Total Non-Federal Share</t>
  </si>
  <si>
    <t>Total Costs</t>
  </si>
  <si>
    <t>Admin Percentage</t>
  </si>
  <si>
    <t>Personnel Percentage</t>
  </si>
  <si>
    <t>xxxxxxxxx</t>
  </si>
  <si>
    <t xml:space="preserve">* Adminsiatrtion CAP is 15% </t>
  </si>
  <si>
    <r>
      <t>Tab 6. Cost distribution:</t>
    </r>
    <r>
      <rPr>
        <sz val="12"/>
        <rFont val="Segoe UI"/>
        <family val="2"/>
      </rPr>
      <t xml:space="preserve"> Complete cells (B6: F58). Columns G, H, and I  will prepopulate as soon as you enter data on columns B-F.</t>
    </r>
    <r>
      <rPr>
        <b/>
        <sz val="12"/>
        <rFont val="Segoe UI"/>
        <family val="2"/>
      </rPr>
      <t xml:space="preserve"> </t>
    </r>
    <r>
      <rPr>
        <sz val="12"/>
        <rFont val="Segoe UI"/>
        <family val="2"/>
      </rPr>
      <t>Columns E and F are completed based on the type of cost Administrative Vs. Operating. If a cost has a dual benefit should be appropriately allocated between the administration and the program. For example, a Director who serves as both an administrator and education coordinator.</t>
    </r>
  </si>
  <si>
    <t xml:space="preserve">Applicants must complete Tabs 1-6.  </t>
  </si>
  <si>
    <r>
      <rPr>
        <b/>
        <sz val="12"/>
        <rFont val="Segoe UI"/>
        <family val="2"/>
      </rPr>
      <t xml:space="preserve">Tab 5. Budget Summary Non-Federal Funds: </t>
    </r>
    <r>
      <rPr>
        <sz val="12"/>
        <rFont val="Segoe UI"/>
        <family val="2"/>
      </rPr>
      <t xml:space="preserve"> Show the total amount to be contributed for all years of the multi-year project and provide a breakdown of the estimated increase per year on the budget narrative </t>
    </r>
  </si>
  <si>
    <t>Early Head Start Program</t>
  </si>
  <si>
    <t xml:space="preserve">Early Head Start Program </t>
  </si>
  <si>
    <t>In-Kind Budget</t>
  </si>
  <si>
    <t xml:space="preserve">Budget Summary - Head Start Funds </t>
  </si>
  <si>
    <t xml:space="preserve">Budget Summary Non-Federal Funds/ In-Kind 
Head Start Funds </t>
  </si>
  <si>
    <t xml:space="preserve">Cost Distribution  - Head Start Funds </t>
  </si>
  <si>
    <t xml:space="preserve">Organization Name: </t>
  </si>
  <si>
    <t xml:space="preserve">Organization Name:  </t>
  </si>
  <si>
    <t>Organization Name:</t>
  </si>
  <si>
    <t xml:space="preserve">Organization Name:   </t>
  </si>
  <si>
    <t xml:space="preserve">In-Kind 25% Base Budget </t>
  </si>
  <si>
    <r>
      <rPr>
        <b/>
        <sz val="12"/>
        <rFont val="Segoe UI"/>
        <family val="2"/>
      </rPr>
      <t>Tab 3. In-Kind:</t>
    </r>
    <r>
      <rPr>
        <sz val="12"/>
        <rFont val="Segoe UI"/>
        <family val="2"/>
      </rPr>
      <t xml:space="preserve"> Complete cells (B6: D23) with your proposed matching funds. Column E will prepopulate as soon as you enter data on columns B-D</t>
    </r>
  </si>
  <si>
    <t xml:space="preserve">Total Funding Request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</si>
</sst>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37" x14ac:knownFonts="1">
    <font>
      <sz val="10"/>
      <name val="Arial"/>
    </font>
    <font>
      <sz val="10"/>
      <name val="Arial"/>
      <family val="2"/>
    </font>
    <font>
      <sz val="14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u/>
      <sz val="14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sz val="10"/>
      <name val="MS Sans Serif"/>
      <family val="2"/>
    </font>
    <font>
      <b/>
      <sz val="10"/>
      <name val="MS Sans Serif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2"/>
      <name val="Segoe UI"/>
      <family val="2"/>
    </font>
    <font>
      <b/>
      <sz val="12"/>
      <name val="Segoe UI"/>
      <family val="2"/>
    </font>
    <font>
      <i/>
      <sz val="12"/>
      <name val="Segoe UI"/>
      <family val="2"/>
    </font>
    <font>
      <u/>
      <sz val="12"/>
      <color indexed="8"/>
      <name val="Times New Roman"/>
      <family val="1"/>
    </font>
    <font>
      <sz val="12"/>
      <color indexed="8"/>
      <name val="Segoe UI"/>
      <family val="2"/>
    </font>
    <font>
      <b/>
      <sz val="14"/>
      <name val="Segoe UI"/>
      <family val="2"/>
    </font>
    <font>
      <sz val="12"/>
      <color rgb="FFFF0000"/>
      <name val="Segoe UI"/>
      <family val="2"/>
    </font>
    <font>
      <b/>
      <sz val="16"/>
      <name val="Segoe UI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mediumGray">
        <fgColor indexed="2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4">
    <xf numFmtId="0" fontId="0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9" borderId="0" applyNumberFormat="0" applyBorder="0" applyAlignment="0" applyProtection="0"/>
    <xf numFmtId="0" fontId="12" fillId="3" borderId="0" applyNumberFormat="0" applyBorder="0" applyAlignment="0" applyProtection="0"/>
    <xf numFmtId="0" fontId="13" fillId="20" borderId="1" applyNumberFormat="0" applyAlignment="0" applyProtection="0"/>
    <xf numFmtId="0" fontId="14" fillId="21" borderId="2" applyNumberFormat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" fillId="0" borderId="0" applyFont="0" applyFill="0" applyBorder="0" applyAlignment="0" applyProtection="0"/>
    <xf numFmtId="3" fontId="27" fillId="0" borderId="0"/>
    <xf numFmtId="3" fontId="3" fillId="0" borderId="0"/>
    <xf numFmtId="44" fontId="1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1" fillId="0" borderId="0"/>
    <xf numFmtId="42" fontId="28" fillId="0" borderId="0"/>
    <xf numFmtId="0" fontId="15" fillId="0" borderId="0" applyNumberFormat="0" applyFill="0" applyBorder="0" applyAlignment="0" applyProtection="0"/>
    <xf numFmtId="0" fontId="16" fillId="4" borderId="0" applyNumberFormat="0" applyBorder="0" applyAlignment="0" applyProtection="0"/>
    <xf numFmtId="0" fontId="17" fillId="0" borderId="3" applyNumberFormat="0" applyFill="0" applyAlignment="0" applyProtection="0"/>
    <xf numFmtId="0" fontId="18" fillId="0" borderId="4" applyNumberFormat="0" applyFill="0" applyAlignment="0" applyProtection="0"/>
    <xf numFmtId="0" fontId="19" fillId="0" borderId="5" applyNumberFormat="0" applyFill="0" applyAlignment="0" applyProtection="0"/>
    <xf numFmtId="0" fontId="19" fillId="0" borderId="0" applyNumberForma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0" fontId="20" fillId="7" borderId="1" applyNumberFormat="0" applyAlignment="0" applyProtection="0"/>
    <xf numFmtId="0" fontId="21" fillId="0" borderId="6" applyNumberFormat="0" applyFill="0" applyAlignment="0" applyProtection="0"/>
    <xf numFmtId="0" fontId="22" fillId="22" borderId="0" applyNumberFormat="0" applyBorder="0" applyAlignment="0" applyProtection="0"/>
    <xf numFmtId="0" fontId="3" fillId="0" borderId="0"/>
    <xf numFmtId="0" fontId="1" fillId="0" borderId="0"/>
    <xf numFmtId="0" fontId="3" fillId="23" borderId="7" applyNumberFormat="0" applyFont="0" applyAlignment="0" applyProtection="0"/>
    <xf numFmtId="0" fontId="23" fillId="20" borderId="8" applyNumberFormat="0" applyAlignment="0" applyProtection="0"/>
    <xf numFmtId="9" fontId="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8" fillId="0" borderId="0" applyNumberFormat="0" applyFont="0" applyFill="0" applyBorder="0" applyAlignment="0" applyProtection="0">
      <alignment horizontal="left"/>
    </xf>
    <xf numFmtId="15" fontId="8" fillId="0" borderId="0" applyFont="0" applyFill="0" applyBorder="0" applyAlignment="0" applyProtection="0"/>
    <xf numFmtId="4" fontId="8" fillId="0" borderId="0" applyFont="0" applyFill="0" applyBorder="0" applyAlignment="0" applyProtection="0"/>
    <xf numFmtId="0" fontId="9" fillId="0" borderId="9">
      <alignment horizontal="center"/>
    </xf>
    <xf numFmtId="3" fontId="8" fillId="0" borderId="0" applyFont="0" applyFill="0" applyBorder="0" applyAlignment="0" applyProtection="0"/>
    <xf numFmtId="0" fontId="8" fillId="24" borderId="0" applyNumberFormat="0" applyFont="0" applyBorder="0" applyAlignment="0" applyProtection="0"/>
    <xf numFmtId="0" fontId="24" fillId="0" borderId="0" applyNumberFormat="0" applyFill="0" applyBorder="0" applyAlignment="0" applyProtection="0"/>
    <xf numFmtId="0" fontId="25" fillId="0" borderId="10" applyNumberFormat="0" applyFill="0" applyAlignment="0" applyProtection="0"/>
    <xf numFmtId="0" fontId="26" fillId="0" borderId="0" applyNumberFormat="0" applyFill="0" applyBorder="0" applyAlignment="0" applyProtection="0"/>
  </cellStyleXfs>
  <cellXfs count="229">
    <xf numFmtId="0" fontId="0" fillId="0" borderId="0" xfId="0"/>
    <xf numFmtId="164" fontId="0" fillId="0" borderId="0" xfId="0" applyNumberFormat="1"/>
    <xf numFmtId="0" fontId="2" fillId="0" borderId="0" xfId="0" applyFont="1"/>
    <xf numFmtId="0" fontId="4" fillId="0" borderId="0" xfId="0" applyFont="1"/>
    <xf numFmtId="0" fontId="5" fillId="0" borderId="0" xfId="0" applyFont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3" fillId="0" borderId="13" xfId="0" applyFont="1" applyBorder="1"/>
    <xf numFmtId="0" fontId="3" fillId="0" borderId="14" xfId="0" applyFont="1" applyBorder="1"/>
    <xf numFmtId="0" fontId="0" fillId="0" borderId="15" xfId="0" applyBorder="1"/>
    <xf numFmtId="0" fontId="0" fillId="0" borderId="16" xfId="0" applyBorder="1"/>
    <xf numFmtId="164" fontId="1" fillId="0" borderId="16" xfId="28" applyNumberFormat="1" applyBorder="1"/>
    <xf numFmtId="10" fontId="1" fillId="0" borderId="16" xfId="52" applyNumberFormat="1" applyBorder="1"/>
    <xf numFmtId="10" fontId="1" fillId="0" borderId="17" xfId="52" applyNumberFormat="1" applyBorder="1"/>
    <xf numFmtId="10" fontId="1" fillId="0" borderId="18" xfId="52" applyNumberFormat="1" applyBorder="1"/>
    <xf numFmtId="10" fontId="0" fillId="0" borderId="0" xfId="0" applyNumberFormat="1"/>
    <xf numFmtId="10" fontId="1" fillId="0" borderId="19" xfId="52" applyNumberFormat="1" applyBorder="1"/>
    <xf numFmtId="164" fontId="1" fillId="0" borderId="0" xfId="28" applyNumberFormat="1"/>
    <xf numFmtId="10" fontId="1" fillId="0" borderId="0" xfId="52" applyNumberFormat="1"/>
    <xf numFmtId="164" fontId="4" fillId="0" borderId="0" xfId="28" applyNumberFormat="1" applyFont="1"/>
    <xf numFmtId="0" fontId="0" fillId="0" borderId="20" xfId="0" applyBorder="1" applyAlignment="1">
      <alignment horizontal="center"/>
    </xf>
    <xf numFmtId="164" fontId="1" fillId="0" borderId="21" xfId="28" applyNumberFormat="1" applyBorder="1" applyAlignment="1">
      <alignment horizontal="center"/>
    </xf>
    <xf numFmtId="0" fontId="0" fillId="0" borderId="21" xfId="0" applyBorder="1" applyAlignment="1">
      <alignment horizontal="center"/>
    </xf>
    <xf numFmtId="0" fontId="3" fillId="0" borderId="22" xfId="0" applyFont="1" applyBorder="1"/>
    <xf numFmtId="0" fontId="3" fillId="0" borderId="23" xfId="0" applyFont="1" applyBorder="1"/>
    <xf numFmtId="0" fontId="0" fillId="0" borderId="24" xfId="0" applyBorder="1"/>
    <xf numFmtId="0" fontId="0" fillId="0" borderId="25" xfId="0" applyBorder="1" applyAlignment="1">
      <alignment horizontal="center"/>
    </xf>
    <xf numFmtId="164" fontId="1" fillId="0" borderId="26" xfId="28" applyNumberFormat="1" applyBorder="1" applyAlignment="1">
      <alignment horizontal="center"/>
    </xf>
    <xf numFmtId="0" fontId="0" fillId="0" borderId="26" xfId="0" applyBorder="1" applyAlignment="1">
      <alignment horizontal="center"/>
    </xf>
    <xf numFmtId="0" fontId="3" fillId="0" borderId="27" xfId="0" applyFont="1" applyBorder="1"/>
    <xf numFmtId="0" fontId="3" fillId="0" borderId="28" xfId="0" applyFont="1" applyBorder="1"/>
    <xf numFmtId="0" fontId="0" fillId="0" borderId="29" xfId="0" applyBorder="1"/>
    <xf numFmtId="10" fontId="1" fillId="0" borderId="16" xfId="52" applyNumberFormat="1" applyFont="1" applyBorder="1"/>
    <xf numFmtId="164" fontId="1" fillId="0" borderId="16" xfId="28" applyNumberFormat="1" applyFont="1" applyBorder="1"/>
    <xf numFmtId="0" fontId="29" fillId="0" borderId="0" xfId="49" applyFont="1"/>
    <xf numFmtId="0" fontId="29" fillId="0" borderId="0" xfId="49" applyFont="1" applyFill="1"/>
    <xf numFmtId="0" fontId="29" fillId="0" borderId="0" xfId="0" applyFont="1" applyFill="1"/>
    <xf numFmtId="49" fontId="29" fillId="0" borderId="0" xfId="0" applyNumberFormat="1" applyFont="1" applyFill="1" applyBorder="1"/>
    <xf numFmtId="49" fontId="29" fillId="0" borderId="0" xfId="0" applyNumberFormat="1" applyFont="1" applyFill="1" applyBorder="1" applyAlignment="1">
      <alignment horizontal="left"/>
    </xf>
    <xf numFmtId="0" fontId="29" fillId="0" borderId="0" xfId="0" applyFont="1" applyFill="1" applyBorder="1"/>
    <xf numFmtId="44" fontId="29" fillId="0" borderId="0" xfId="33" applyFont="1" applyFill="1" applyBorder="1"/>
    <xf numFmtId="44" fontId="29" fillId="0" borderId="0" xfId="33" applyFont="1" applyFill="1" applyBorder="1" applyAlignment="1" applyProtection="1">
      <alignment horizontal="center"/>
    </xf>
    <xf numFmtId="49" fontId="29" fillId="0" borderId="0" xfId="0" applyNumberFormat="1" applyFont="1" applyFill="1" applyBorder="1" applyAlignment="1">
      <alignment horizontal="left" vertical="center"/>
    </xf>
    <xf numFmtId="49" fontId="29" fillId="0" borderId="0" xfId="0" applyNumberFormat="1" applyFont="1" applyFill="1" applyBorder="1" applyAlignment="1">
      <alignment vertical="center"/>
    </xf>
    <xf numFmtId="0" fontId="29" fillId="0" borderId="0" xfId="0" applyFont="1" applyFill="1" applyBorder="1" applyAlignment="1">
      <alignment vertical="center"/>
    </xf>
    <xf numFmtId="44" fontId="29" fillId="0" borderId="0" xfId="33" applyFont="1" applyFill="1" applyBorder="1" applyAlignment="1">
      <alignment vertical="center"/>
    </xf>
    <xf numFmtId="0" fontId="29" fillId="0" borderId="0" xfId="0" applyFont="1" applyFill="1" applyAlignment="1">
      <alignment vertical="center"/>
    </xf>
    <xf numFmtId="44" fontId="29" fillId="0" borderId="0" xfId="0" applyNumberFormat="1" applyFont="1" applyFill="1" applyAlignment="1">
      <alignment vertical="center"/>
    </xf>
    <xf numFmtId="44" fontId="29" fillId="0" borderId="0" xfId="33" applyFont="1" applyFill="1"/>
    <xf numFmtId="44" fontId="29" fillId="0" borderId="0" xfId="33" applyFont="1" applyFill="1" applyBorder="1" applyProtection="1"/>
    <xf numFmtId="49" fontId="29" fillId="0" borderId="0" xfId="0" applyNumberFormat="1" applyFont="1" applyFill="1" applyAlignment="1">
      <alignment horizontal="left"/>
    </xf>
    <xf numFmtId="49" fontId="29" fillId="0" borderId="0" xfId="0" applyNumberFormat="1" applyFont="1" applyFill="1"/>
    <xf numFmtId="44" fontId="29" fillId="0" borderId="0" xfId="0" applyNumberFormat="1" applyFont="1" applyFill="1"/>
    <xf numFmtId="49" fontId="29" fillId="25" borderId="31" xfId="0" applyNumberFormat="1" applyFont="1" applyFill="1" applyBorder="1" applyAlignment="1">
      <alignment horizontal="left"/>
    </xf>
    <xf numFmtId="0" fontId="29" fillId="25" borderId="31" xfId="0" applyFont="1" applyFill="1" applyBorder="1" applyAlignment="1">
      <alignment horizontal="center"/>
    </xf>
    <xf numFmtId="44" fontId="29" fillId="25" borderId="31" xfId="33" applyFont="1" applyFill="1" applyBorder="1" applyAlignment="1">
      <alignment horizontal="center"/>
    </xf>
    <xf numFmtId="49" fontId="29" fillId="25" borderId="31" xfId="0" applyNumberFormat="1" applyFont="1" applyFill="1" applyBorder="1" applyAlignment="1">
      <alignment horizontal="center"/>
    </xf>
    <xf numFmtId="0" fontId="30" fillId="0" borderId="0" xfId="0" applyFont="1" applyFill="1" applyBorder="1" applyAlignment="1"/>
    <xf numFmtId="44" fontId="29" fillId="0" borderId="0" xfId="33" applyFont="1"/>
    <xf numFmtId="0" fontId="29" fillId="0" borderId="0" xfId="0" applyFont="1"/>
    <xf numFmtId="0" fontId="29" fillId="0" borderId="0" xfId="0" applyFont="1" applyAlignment="1">
      <alignment horizontal="left"/>
    </xf>
    <xf numFmtId="0" fontId="29" fillId="25" borderId="0" xfId="0" applyFont="1" applyFill="1"/>
    <xf numFmtId="0" fontId="30" fillId="25" borderId="0" xfId="0" applyFont="1" applyFill="1" applyAlignment="1">
      <alignment horizontal="right"/>
    </xf>
    <xf numFmtId="44" fontId="29" fillId="25" borderId="0" xfId="33" applyFont="1" applyFill="1" applyBorder="1"/>
    <xf numFmtId="0" fontId="29" fillId="0" borderId="0" xfId="0" applyFont="1" applyFill="1" applyAlignment="1">
      <alignment horizontal="left"/>
    </xf>
    <xf numFmtId="0" fontId="29" fillId="0" borderId="0" xfId="0" applyFont="1" applyFill="1" applyAlignment="1">
      <alignment horizontal="left" wrapText="1"/>
    </xf>
    <xf numFmtId="44" fontId="29" fillId="0" borderId="0" xfId="33" applyFont="1" applyAlignment="1">
      <alignment wrapText="1"/>
    </xf>
    <xf numFmtId="44" fontId="31" fillId="0" borderId="0" xfId="33" applyFont="1"/>
    <xf numFmtId="49" fontId="29" fillId="25" borderId="31" xfId="0" applyNumberFormat="1" applyFont="1" applyFill="1" applyBorder="1" applyAlignment="1"/>
    <xf numFmtId="0" fontId="29" fillId="25" borderId="0" xfId="0" applyFont="1" applyFill="1" applyAlignment="1">
      <alignment horizontal="left"/>
    </xf>
    <xf numFmtId="0" fontId="29" fillId="0" borderId="0" xfId="44" applyFont="1" applyAlignment="1" applyProtection="1"/>
    <xf numFmtId="0" fontId="29" fillId="0" borderId="0" xfId="0" applyFont="1" applyFill="1" applyAlignment="1">
      <alignment horizontal="left" vertical="center"/>
    </xf>
    <xf numFmtId="10" fontId="29" fillId="0" borderId="0" xfId="0" applyNumberFormat="1" applyFont="1"/>
    <xf numFmtId="0" fontId="29" fillId="0" borderId="0" xfId="0" applyFont="1" applyFill="1" applyAlignment="1">
      <alignment wrapText="1"/>
    </xf>
    <xf numFmtId="3" fontId="32" fillId="0" borderId="0" xfId="32" applyFont="1" applyBorder="1" applyAlignment="1" applyProtection="1">
      <alignment horizontal="center" wrapText="1"/>
    </xf>
    <xf numFmtId="0" fontId="29" fillId="0" borderId="0" xfId="0" applyFont="1" applyFill="1" applyBorder="1" applyAlignment="1" applyProtection="1">
      <alignment wrapText="1"/>
      <protection locked="0"/>
    </xf>
    <xf numFmtId="10" fontId="29" fillId="0" borderId="0" xfId="0" applyNumberFormat="1" applyFont="1" applyFill="1" applyBorder="1" applyAlignment="1" applyProtection="1">
      <alignment horizontal="right"/>
    </xf>
    <xf numFmtId="0" fontId="29" fillId="25" borderId="31" xfId="0" applyFont="1" applyFill="1" applyBorder="1" applyAlignment="1">
      <alignment horizontal="left"/>
    </xf>
    <xf numFmtId="0" fontId="30" fillId="25" borderId="31" xfId="0" applyFont="1" applyFill="1" applyBorder="1" applyAlignment="1">
      <alignment horizontal="right"/>
    </xf>
    <xf numFmtId="0" fontId="29" fillId="25" borderId="31" xfId="0" applyFont="1" applyFill="1" applyBorder="1"/>
    <xf numFmtId="44" fontId="29" fillId="25" borderId="31" xfId="33" applyFont="1" applyFill="1" applyBorder="1"/>
    <xf numFmtId="164" fontId="29" fillId="0" borderId="0" xfId="28" applyNumberFormat="1" applyFont="1"/>
    <xf numFmtId="0" fontId="29" fillId="0" borderId="0" xfId="49" applyFont="1" applyFill="1" applyAlignment="1">
      <alignment horizontal="center"/>
    </xf>
    <xf numFmtId="0" fontId="29" fillId="0" borderId="0" xfId="49" applyFont="1" applyAlignment="1">
      <alignment horizontal="center"/>
    </xf>
    <xf numFmtId="164" fontId="29" fillId="25" borderId="31" xfId="28" applyNumberFormat="1" applyFont="1" applyFill="1" applyBorder="1" applyAlignment="1">
      <alignment horizontal="center"/>
    </xf>
    <xf numFmtId="164" fontId="29" fillId="0" borderId="0" xfId="28" applyNumberFormat="1" applyFont="1" applyFill="1"/>
    <xf numFmtId="164" fontId="29" fillId="0" borderId="0" xfId="28" applyNumberFormat="1" applyFont="1" applyAlignment="1">
      <alignment wrapText="1"/>
    </xf>
    <xf numFmtId="164" fontId="29" fillId="0" borderId="0" xfId="28" applyNumberFormat="1" applyFont="1" applyBorder="1"/>
    <xf numFmtId="10" fontId="29" fillId="0" borderId="0" xfId="52" applyNumberFormat="1" applyFont="1" applyAlignment="1">
      <alignment horizontal="left"/>
    </xf>
    <xf numFmtId="44" fontId="29" fillId="0" borderId="0" xfId="33" applyFont="1" applyFill="1" applyBorder="1" applyAlignment="1">
      <alignment horizontal="center"/>
    </xf>
    <xf numFmtId="0" fontId="29" fillId="0" borderId="0" xfId="0" applyFont="1" applyFill="1" applyBorder="1" applyAlignment="1">
      <alignment horizontal="right"/>
    </xf>
    <xf numFmtId="0" fontId="34" fillId="25" borderId="31" xfId="0" quotePrefix="1" applyFont="1" applyFill="1" applyBorder="1" applyAlignment="1"/>
    <xf numFmtId="0" fontId="34" fillId="25" borderId="31" xfId="0" applyFont="1" applyFill="1" applyBorder="1"/>
    <xf numFmtId="44" fontId="34" fillId="25" borderId="31" xfId="33" applyFont="1" applyFill="1" applyBorder="1"/>
    <xf numFmtId="49" fontId="34" fillId="25" borderId="31" xfId="0" applyNumberFormat="1" applyFont="1" applyFill="1" applyBorder="1" applyAlignment="1">
      <alignment horizontal="left"/>
    </xf>
    <xf numFmtId="0" fontId="34" fillId="25" borderId="31" xfId="0" applyFont="1" applyFill="1" applyBorder="1" applyAlignment="1">
      <alignment horizontal="center"/>
    </xf>
    <xf numFmtId="164" fontId="34" fillId="25" borderId="31" xfId="28" applyNumberFormat="1" applyFont="1" applyFill="1" applyBorder="1" applyAlignment="1">
      <alignment horizontal="center"/>
    </xf>
    <xf numFmtId="44" fontId="33" fillId="0" borderId="0" xfId="33" applyFont="1" applyFill="1" applyBorder="1" applyAlignment="1" applyProtection="1">
      <alignment wrapText="1"/>
      <protection locked="0"/>
    </xf>
    <xf numFmtId="49" fontId="29" fillId="25" borderId="38" xfId="0" applyNumberFormat="1" applyFont="1" applyFill="1" applyBorder="1" applyAlignment="1">
      <alignment horizontal="center"/>
    </xf>
    <xf numFmtId="0" fontId="29" fillId="25" borderId="38" xfId="0" applyFont="1" applyFill="1" applyBorder="1" applyAlignment="1">
      <alignment horizontal="center"/>
    </xf>
    <xf numFmtId="164" fontId="29" fillId="25" borderId="38" xfId="28" applyNumberFormat="1" applyFont="1" applyFill="1" applyBorder="1" applyAlignment="1">
      <alignment horizontal="center"/>
    </xf>
    <xf numFmtId="0" fontId="29" fillId="0" borderId="16" xfId="0" applyFont="1" applyFill="1" applyBorder="1"/>
    <xf numFmtId="43" fontId="29" fillId="0" borderId="16" xfId="0" applyNumberFormat="1" applyFont="1" applyFill="1" applyBorder="1"/>
    <xf numFmtId="43" fontId="29" fillId="0" borderId="16" xfId="44" applyNumberFormat="1" applyFont="1" applyFill="1" applyBorder="1" applyAlignment="1" applyProtection="1"/>
    <xf numFmtId="43" fontId="29" fillId="0" borderId="16" xfId="28" applyNumberFormat="1" applyFont="1" applyFill="1" applyBorder="1"/>
    <xf numFmtId="43" fontId="0" fillId="0" borderId="16" xfId="0" applyNumberFormat="1" applyBorder="1"/>
    <xf numFmtId="43" fontId="29" fillId="0" borderId="16" xfId="33" applyNumberFormat="1" applyFont="1" applyFill="1" applyBorder="1"/>
    <xf numFmtId="49" fontId="29" fillId="0" borderId="16" xfId="0" applyNumberFormat="1" applyFont="1" applyFill="1" applyBorder="1" applyAlignment="1">
      <alignment horizontal="left"/>
    </xf>
    <xf numFmtId="43" fontId="29" fillId="0" borderId="16" xfId="0" applyNumberFormat="1" applyFont="1" applyFill="1" applyBorder="1" applyAlignment="1">
      <alignment horizontal="left"/>
    </xf>
    <xf numFmtId="43" fontId="29" fillId="0" borderId="16" xfId="0" applyNumberFormat="1" applyFont="1" applyFill="1" applyBorder="1" applyAlignment="1">
      <alignment horizontal="center"/>
    </xf>
    <xf numFmtId="43" fontId="29" fillId="0" borderId="16" xfId="28" applyNumberFormat="1" applyFont="1" applyFill="1" applyBorder="1" applyAlignment="1">
      <alignment horizontal="center"/>
    </xf>
    <xf numFmtId="43" fontId="29" fillId="0" borderId="16" xfId="0" applyNumberFormat="1" applyFont="1" applyFill="1" applyBorder="1" applyAlignment="1">
      <alignment horizontal="left" vertical="center"/>
    </xf>
    <xf numFmtId="0" fontId="29" fillId="0" borderId="16" xfId="0" applyFont="1" applyFill="1" applyBorder="1" applyAlignment="1" applyProtection="1">
      <alignment wrapText="1"/>
      <protection locked="0"/>
    </xf>
    <xf numFmtId="43" fontId="29" fillId="0" borderId="16" xfId="0" applyNumberFormat="1" applyFont="1" applyFill="1" applyBorder="1" applyAlignment="1" applyProtection="1">
      <alignment wrapText="1"/>
      <protection locked="0"/>
    </xf>
    <xf numFmtId="43" fontId="29" fillId="0" borderId="16" xfId="52" applyNumberFormat="1" applyFont="1" applyFill="1" applyBorder="1" applyAlignment="1">
      <alignment horizontal="left"/>
    </xf>
    <xf numFmtId="43" fontId="33" fillId="0" borderId="16" xfId="33" applyNumberFormat="1" applyFont="1" applyFill="1" applyBorder="1" applyAlignment="1" applyProtection="1">
      <alignment wrapText="1"/>
      <protection locked="0"/>
    </xf>
    <xf numFmtId="0" fontId="29" fillId="0" borderId="0" xfId="49" applyFont="1" applyBorder="1"/>
    <xf numFmtId="43" fontId="29" fillId="0" borderId="0" xfId="49" applyNumberFormat="1" applyFont="1" applyBorder="1"/>
    <xf numFmtId="10" fontId="29" fillId="0" borderId="0" xfId="49" applyNumberFormat="1" applyFont="1"/>
    <xf numFmtId="44" fontId="29" fillId="25" borderId="0" xfId="33" applyFont="1" applyFill="1" applyBorder="1" applyProtection="1"/>
    <xf numFmtId="49" fontId="29" fillId="25" borderId="31" xfId="0" applyNumberFormat="1" applyFont="1" applyFill="1" applyBorder="1" applyAlignment="1">
      <alignment horizontal="center" wrapText="1"/>
    </xf>
    <xf numFmtId="0" fontId="29" fillId="25" borderId="31" xfId="0" applyFont="1" applyFill="1" applyBorder="1" applyAlignment="1">
      <alignment horizontal="center" wrapText="1"/>
    </xf>
    <xf numFmtId="44" fontId="29" fillId="25" borderId="31" xfId="33" applyFont="1" applyFill="1" applyBorder="1" applyAlignment="1">
      <alignment horizontal="center" wrapText="1"/>
    </xf>
    <xf numFmtId="49" fontId="29" fillId="0" borderId="0" xfId="0" applyNumberFormat="1" applyFont="1" applyAlignment="1">
      <alignment horizontal="left"/>
    </xf>
    <xf numFmtId="49" fontId="29" fillId="0" borderId="0" xfId="0" applyNumberFormat="1" applyFont="1" applyAlignment="1">
      <alignment horizontal="center"/>
    </xf>
    <xf numFmtId="0" fontId="29" fillId="0" borderId="0" xfId="0" applyFont="1" applyAlignment="1">
      <alignment horizontal="center" wrapText="1"/>
    </xf>
    <xf numFmtId="44" fontId="29" fillId="0" borderId="0" xfId="33" applyFont="1" applyFill="1" applyBorder="1" applyAlignment="1">
      <alignment horizontal="center" wrapText="1"/>
    </xf>
    <xf numFmtId="39" fontId="29" fillId="0" borderId="0" xfId="0" applyNumberFormat="1" applyFont="1" applyAlignment="1">
      <alignment horizontal="right"/>
    </xf>
    <xf numFmtId="39" fontId="29" fillId="0" borderId="0" xfId="28" applyNumberFormat="1" applyFont="1" applyBorder="1" applyAlignment="1">
      <alignment horizontal="right"/>
    </xf>
    <xf numFmtId="10" fontId="29" fillId="0" borderId="0" xfId="52" applyNumberFormat="1" applyFont="1" applyBorder="1"/>
    <xf numFmtId="43" fontId="29" fillId="0" borderId="0" xfId="28" applyFont="1"/>
    <xf numFmtId="3" fontId="29" fillId="0" borderId="0" xfId="0" applyNumberFormat="1" applyFont="1"/>
    <xf numFmtId="39" fontId="29" fillId="0" borderId="0" xfId="28" applyNumberFormat="1" applyFont="1" applyFill="1" applyBorder="1" applyAlignment="1">
      <alignment horizontal="right"/>
    </xf>
    <xf numFmtId="39" fontId="29" fillId="25" borderId="31" xfId="0" applyNumberFormat="1" applyFont="1" applyFill="1" applyBorder="1" applyAlignment="1">
      <alignment horizontal="right"/>
    </xf>
    <xf numFmtId="43" fontId="29" fillId="25" borderId="31" xfId="0" applyNumberFormat="1" applyFont="1" applyFill="1" applyBorder="1" applyAlignment="1">
      <alignment horizontal="left"/>
    </xf>
    <xf numFmtId="2" fontId="29" fillId="0" borderId="0" xfId="0" applyNumberFormat="1" applyFont="1" applyAlignment="1">
      <alignment horizontal="right"/>
    </xf>
    <xf numFmtId="44" fontId="29" fillId="26" borderId="0" xfId="0" applyNumberFormat="1" applyFont="1" applyFill="1"/>
    <xf numFmtId="0" fontId="29" fillId="26" borderId="0" xfId="0" applyFont="1" applyFill="1"/>
    <xf numFmtId="9" fontId="29" fillId="26" borderId="0" xfId="52" applyFont="1" applyFill="1"/>
    <xf numFmtId="10" fontId="29" fillId="0" borderId="0" xfId="52" applyNumberFormat="1" applyFont="1"/>
    <xf numFmtId="44" fontId="29" fillId="0" borderId="0" xfId="0" applyNumberFormat="1" applyFont="1"/>
    <xf numFmtId="39" fontId="29" fillId="0" borderId="0" xfId="0" applyNumberFormat="1" applyFont="1"/>
    <xf numFmtId="0" fontId="35" fillId="0" borderId="0" xfId="0" applyFont="1"/>
    <xf numFmtId="10" fontId="35" fillId="0" borderId="0" xfId="52" applyNumberFormat="1" applyFont="1"/>
    <xf numFmtId="9" fontId="29" fillId="0" borderId="0" xfId="52" applyFont="1"/>
    <xf numFmtId="0" fontId="36" fillId="0" borderId="0" xfId="0" applyFont="1" applyFill="1" applyBorder="1" applyAlignment="1"/>
    <xf numFmtId="0" fontId="34" fillId="0" borderId="0" xfId="49" applyFont="1" applyAlignment="1"/>
    <xf numFmtId="0" fontId="0" fillId="0" borderId="0" xfId="0" applyAlignment="1"/>
    <xf numFmtId="0" fontId="30" fillId="0" borderId="0" xfId="49" applyFont="1" applyBorder="1" applyAlignment="1">
      <alignment horizontal="left" vertical="top" wrapText="1"/>
    </xf>
    <xf numFmtId="0" fontId="29" fillId="0" borderId="0" xfId="49" applyFont="1" applyBorder="1" applyAlignment="1">
      <alignment horizontal="left" vertical="top" wrapText="1"/>
    </xf>
    <xf numFmtId="49" fontId="29" fillId="0" borderId="0" xfId="49" applyNumberFormat="1" applyFont="1" applyBorder="1" applyAlignment="1">
      <alignment horizontal="left" vertical="top" wrapText="1"/>
    </xf>
    <xf numFmtId="0" fontId="30" fillId="0" borderId="33" xfId="0" applyFont="1" applyFill="1" applyBorder="1" applyAlignment="1">
      <alignment horizontal="left"/>
    </xf>
    <xf numFmtId="0" fontId="30" fillId="0" borderId="34" xfId="0" applyFont="1" applyFill="1" applyBorder="1" applyAlignment="1">
      <alignment horizontal="left"/>
    </xf>
    <xf numFmtId="0" fontId="30" fillId="0" borderId="32" xfId="0" applyFont="1" applyFill="1" applyBorder="1" applyAlignment="1">
      <alignment horizontal="left"/>
    </xf>
    <xf numFmtId="0" fontId="30" fillId="0" borderId="35" xfId="0" applyFont="1" applyFill="1" applyBorder="1" applyAlignment="1">
      <alignment horizontal="left"/>
    </xf>
    <xf numFmtId="0" fontId="30" fillId="0" borderId="16" xfId="0" applyFont="1" applyFill="1" applyBorder="1" applyAlignment="1">
      <alignment horizontal="center"/>
    </xf>
    <xf numFmtId="0" fontId="30" fillId="0" borderId="16" xfId="0" applyFont="1" applyFill="1" applyBorder="1" applyAlignment="1">
      <alignment horizontal="left"/>
    </xf>
    <xf numFmtId="0" fontId="30" fillId="0" borderId="31" xfId="0" applyFont="1" applyBorder="1" applyAlignment="1">
      <alignment horizontal="center" wrapText="1"/>
    </xf>
    <xf numFmtId="0" fontId="30" fillId="0" borderId="33" xfId="0" applyFont="1" applyFill="1" applyBorder="1" applyAlignment="1">
      <alignment horizontal="left" wrapText="1"/>
    </xf>
    <xf numFmtId="0" fontId="30" fillId="0" borderId="38" xfId="0" applyFont="1" applyFill="1" applyBorder="1" applyAlignment="1">
      <alignment horizontal="left" wrapText="1"/>
    </xf>
    <xf numFmtId="0" fontId="30" fillId="0" borderId="34" xfId="0" applyFont="1" applyFill="1" applyBorder="1" applyAlignment="1">
      <alignment horizontal="left" wrapText="1"/>
    </xf>
    <xf numFmtId="49" fontId="30" fillId="0" borderId="36" xfId="0" applyNumberFormat="1" applyFont="1" applyFill="1" applyBorder="1" applyAlignment="1">
      <alignment horizontal="left"/>
    </xf>
    <xf numFmtId="0" fontId="30" fillId="0" borderId="31" xfId="0" applyFont="1" applyBorder="1" applyAlignment="1">
      <alignment horizontal="center"/>
    </xf>
    <xf numFmtId="0" fontId="30" fillId="0" borderId="33" xfId="0" applyFont="1" applyFill="1" applyBorder="1" applyAlignment="1">
      <alignment horizontal="left" vertical="top" wrapText="1"/>
    </xf>
    <xf numFmtId="0" fontId="30" fillId="0" borderId="38" xfId="0" applyFont="1" applyFill="1" applyBorder="1" applyAlignment="1">
      <alignment horizontal="left" vertical="top" wrapText="1"/>
    </xf>
    <xf numFmtId="0" fontId="30" fillId="0" borderId="34" xfId="0" applyFont="1" applyFill="1" applyBorder="1" applyAlignment="1">
      <alignment horizontal="left" vertical="top" wrapText="1"/>
    </xf>
    <xf numFmtId="0" fontId="30" fillId="0" borderId="32" xfId="0" applyFont="1" applyFill="1" applyBorder="1" applyAlignment="1">
      <alignment horizontal="left" vertical="top" wrapText="1"/>
    </xf>
    <xf numFmtId="0" fontId="30" fillId="0" borderId="0" xfId="0" applyFont="1" applyFill="1" applyBorder="1" applyAlignment="1">
      <alignment horizontal="left" vertical="top" wrapText="1"/>
    </xf>
    <xf numFmtId="49" fontId="30" fillId="0" borderId="30" xfId="0" applyNumberFormat="1" applyFont="1" applyFill="1" applyBorder="1" applyAlignment="1">
      <alignment horizontal="left"/>
    </xf>
    <xf numFmtId="0" fontId="0" fillId="0" borderId="30" xfId="0" applyBorder="1" applyAlignment="1"/>
    <xf numFmtId="0" fontId="0" fillId="0" borderId="37" xfId="0" applyBorder="1" applyAlignment="1"/>
    <xf numFmtId="49" fontId="30" fillId="0" borderId="32" xfId="0" applyNumberFormat="1" applyFont="1" applyFill="1" applyBorder="1" applyAlignment="1">
      <alignment horizontal="left"/>
    </xf>
    <xf numFmtId="49" fontId="30" fillId="0" borderId="0" xfId="0" applyNumberFormat="1" applyFont="1" applyFill="1" applyBorder="1" applyAlignment="1">
      <alignment horizontal="left"/>
    </xf>
    <xf numFmtId="49" fontId="30" fillId="26" borderId="36" xfId="0" applyNumberFormat="1" applyFont="1" applyFill="1" applyBorder="1" applyAlignment="1">
      <alignment horizontal="left"/>
    </xf>
    <xf numFmtId="49" fontId="30" fillId="26" borderId="30" xfId="0" applyNumberFormat="1" applyFont="1" applyFill="1" applyBorder="1" applyAlignment="1">
      <alignment horizontal="left"/>
    </xf>
    <xf numFmtId="0" fontId="0" fillId="26" borderId="30" xfId="0" applyFill="1" applyBorder="1" applyAlignment="1"/>
    <xf numFmtId="0" fontId="0" fillId="26" borderId="37" xfId="0" applyFill="1" applyBorder="1" applyAlignment="1"/>
    <xf numFmtId="49" fontId="30" fillId="26" borderId="17" xfId="0" applyNumberFormat="1" applyFont="1" applyFill="1" applyBorder="1" applyAlignment="1">
      <alignment horizontal="left"/>
    </xf>
    <xf numFmtId="49" fontId="30" fillId="26" borderId="31" xfId="0" applyNumberFormat="1" applyFont="1" applyFill="1" applyBorder="1" applyAlignment="1">
      <alignment horizontal="left"/>
    </xf>
    <xf numFmtId="0" fontId="0" fillId="0" borderId="31" xfId="0" applyBorder="1" applyAlignment="1"/>
    <xf numFmtId="0" fontId="0" fillId="0" borderId="19" xfId="0" applyBorder="1" applyAlignment="1"/>
    <xf numFmtId="0" fontId="30" fillId="0" borderId="33" xfId="0" applyFont="1" applyFill="1" applyBorder="1" applyAlignment="1">
      <alignment horizontal="center"/>
    </xf>
    <xf numFmtId="0" fontId="30" fillId="0" borderId="38" xfId="0" applyFont="1" applyFill="1" applyBorder="1" applyAlignment="1">
      <alignment horizontal="center"/>
    </xf>
    <xf numFmtId="0" fontId="30" fillId="0" borderId="34" xfId="0" applyFont="1" applyFill="1" applyBorder="1" applyAlignment="1">
      <alignment horizontal="center"/>
    </xf>
    <xf numFmtId="0" fontId="30" fillId="0" borderId="36" xfId="0" applyFont="1" applyFill="1" applyBorder="1" applyAlignment="1">
      <alignment horizontal="center"/>
    </xf>
    <xf numFmtId="0" fontId="30" fillId="0" borderId="30" xfId="0" applyFont="1" applyFill="1" applyBorder="1" applyAlignment="1">
      <alignment horizontal="center"/>
    </xf>
    <xf numFmtId="0" fontId="30" fillId="0" borderId="37" xfId="0" applyFont="1" applyFill="1" applyBorder="1" applyAlignment="1">
      <alignment horizontal="center"/>
    </xf>
    <xf numFmtId="49" fontId="30" fillId="0" borderId="17" xfId="0" applyNumberFormat="1" applyFont="1" applyFill="1" applyBorder="1" applyAlignment="1">
      <alignment horizontal="left"/>
    </xf>
    <xf numFmtId="49" fontId="30" fillId="0" borderId="31" xfId="0" applyNumberFormat="1" applyFont="1" applyFill="1" applyBorder="1" applyAlignment="1">
      <alignment horizontal="left"/>
    </xf>
    <xf numFmtId="0" fontId="30" fillId="0" borderId="36" xfId="0" applyFont="1" applyFill="1" applyBorder="1" applyAlignment="1">
      <alignment horizontal="left" wrapText="1"/>
    </xf>
    <xf numFmtId="0" fontId="30" fillId="0" borderId="30" xfId="0" applyFont="1" applyFill="1" applyBorder="1" applyAlignment="1">
      <alignment horizontal="left" wrapText="1"/>
    </xf>
    <xf numFmtId="0" fontId="30" fillId="0" borderId="37" xfId="0" applyFont="1" applyFill="1" applyBorder="1" applyAlignment="1">
      <alignment horizontal="left" wrapText="1"/>
    </xf>
    <xf numFmtId="0" fontId="30" fillId="0" borderId="36" xfId="0" applyFont="1" applyFill="1" applyBorder="1" applyAlignment="1">
      <alignment horizontal="left" vertical="top" wrapText="1"/>
    </xf>
    <xf numFmtId="0" fontId="30" fillId="0" borderId="30" xfId="0" applyFont="1" applyFill="1" applyBorder="1" applyAlignment="1">
      <alignment horizontal="left" vertical="top" wrapText="1"/>
    </xf>
    <xf numFmtId="0" fontId="30" fillId="0" borderId="37" xfId="0" applyFont="1" applyFill="1" applyBorder="1" applyAlignment="1">
      <alignment horizontal="left" vertical="top" wrapText="1"/>
    </xf>
    <xf numFmtId="0" fontId="30" fillId="0" borderId="19" xfId="0" applyFont="1" applyBorder="1" applyAlignment="1">
      <alignment horizontal="center"/>
    </xf>
    <xf numFmtId="164" fontId="29" fillId="25" borderId="19" xfId="28" applyNumberFormat="1" applyFont="1" applyFill="1" applyBorder="1" applyAlignment="1">
      <alignment horizontal="center"/>
    </xf>
    <xf numFmtId="0" fontId="29" fillId="25" borderId="19" xfId="0" applyFont="1" applyFill="1" applyBorder="1" applyAlignment="1">
      <alignment horizontal="center" wrapText="1"/>
    </xf>
    <xf numFmtId="0" fontId="29" fillId="0" borderId="35" xfId="0" applyFont="1" applyBorder="1" applyAlignment="1">
      <alignment horizontal="center" wrapText="1"/>
    </xf>
    <xf numFmtId="43" fontId="29" fillId="0" borderId="35" xfId="28" applyFont="1" applyBorder="1"/>
    <xf numFmtId="43" fontId="29" fillId="25" borderId="19" xfId="0" applyNumberFormat="1" applyFont="1" applyFill="1" applyBorder="1" applyAlignment="1">
      <alignment horizontal="left"/>
    </xf>
    <xf numFmtId="0" fontId="29" fillId="0" borderId="35" xfId="0" applyFont="1" applyBorder="1"/>
    <xf numFmtId="39" fontId="29" fillId="25" borderId="19" xfId="0" applyNumberFormat="1" applyFont="1" applyFill="1" applyBorder="1" applyAlignment="1">
      <alignment horizontal="right"/>
    </xf>
    <xf numFmtId="44" fontId="29" fillId="26" borderId="35" xfId="0" applyNumberFormat="1" applyFont="1" applyFill="1" applyBorder="1"/>
    <xf numFmtId="39" fontId="29" fillId="0" borderId="35" xfId="0" applyNumberFormat="1" applyFont="1" applyBorder="1"/>
    <xf numFmtId="49" fontId="34" fillId="25" borderId="31" xfId="0" applyNumberFormat="1" applyFont="1" applyFill="1" applyBorder="1" applyAlignment="1"/>
    <xf numFmtId="43" fontId="34" fillId="25" borderId="31" xfId="0" applyNumberFormat="1" applyFont="1" applyFill="1" applyBorder="1" applyAlignment="1"/>
    <xf numFmtId="43" fontId="34" fillId="25" borderId="19" xfId="0" applyNumberFormat="1" applyFont="1" applyFill="1" applyBorder="1" applyAlignment="1"/>
    <xf numFmtId="0" fontId="30" fillId="0" borderId="19" xfId="0" applyFont="1" applyBorder="1" applyAlignment="1">
      <alignment horizontal="center" wrapText="1"/>
    </xf>
    <xf numFmtId="164" fontId="29" fillId="0" borderId="35" xfId="28" applyNumberFormat="1" applyFont="1" applyBorder="1"/>
    <xf numFmtId="39" fontId="29" fillId="25" borderId="19" xfId="28" applyNumberFormat="1" applyFont="1" applyFill="1" applyBorder="1" applyAlignment="1">
      <alignment horizontal="right"/>
    </xf>
    <xf numFmtId="164" fontId="29" fillId="0" borderId="35" xfId="28" applyNumberFormat="1" applyFont="1" applyFill="1" applyBorder="1" applyAlignment="1">
      <alignment horizontal="right"/>
    </xf>
    <xf numFmtId="164" fontId="29" fillId="0" borderId="35" xfId="28" applyNumberFormat="1" applyFont="1" applyBorder="1" applyAlignment="1">
      <alignment horizontal="right" wrapText="1"/>
    </xf>
    <xf numFmtId="44" fontId="34" fillId="25" borderId="19" xfId="33" applyFont="1" applyFill="1" applyBorder="1" applyAlignment="1">
      <alignment horizontal="center"/>
    </xf>
    <xf numFmtId="44" fontId="34" fillId="25" borderId="19" xfId="33" applyFont="1" applyFill="1" applyBorder="1" applyAlignment="1">
      <alignment horizontal="left"/>
    </xf>
    <xf numFmtId="0" fontId="29" fillId="25" borderId="19" xfId="0" applyFont="1" applyFill="1" applyBorder="1" applyAlignment="1">
      <alignment horizontal="center"/>
    </xf>
    <xf numFmtId="0" fontId="30" fillId="0" borderId="35" xfId="0" applyFont="1" applyFill="1" applyBorder="1" applyAlignment="1"/>
    <xf numFmtId="44" fontId="29" fillId="0" borderId="35" xfId="33" applyFont="1" applyBorder="1"/>
    <xf numFmtId="44" fontId="29" fillId="25" borderId="19" xfId="33" applyFont="1" applyFill="1" applyBorder="1" applyAlignment="1">
      <alignment horizontal="center"/>
    </xf>
    <xf numFmtId="44" fontId="29" fillId="0" borderId="35" xfId="33" applyFont="1" applyFill="1" applyBorder="1"/>
    <xf numFmtId="44" fontId="29" fillId="0" borderId="35" xfId="33" applyFont="1" applyBorder="1" applyAlignment="1">
      <alignment wrapText="1"/>
    </xf>
    <xf numFmtId="44" fontId="29" fillId="25" borderId="35" xfId="33" applyFont="1" applyFill="1" applyBorder="1"/>
    <xf numFmtId="44" fontId="29" fillId="25" borderId="19" xfId="33" applyFont="1" applyFill="1" applyBorder="1"/>
    <xf numFmtId="44" fontId="34" fillId="25" borderId="19" xfId="33" applyFont="1" applyFill="1" applyBorder="1"/>
    <xf numFmtId="44" fontId="29" fillId="25" borderId="19" xfId="33" applyFont="1" applyFill="1" applyBorder="1" applyAlignment="1" applyProtection="1">
      <alignment horizontal="center"/>
    </xf>
    <xf numFmtId="44" fontId="29" fillId="25" borderId="35" xfId="33" applyFont="1" applyFill="1" applyBorder="1" applyAlignment="1" applyProtection="1">
      <alignment vertical="center"/>
    </xf>
    <xf numFmtId="44" fontId="30" fillId="25" borderId="19" xfId="33" applyFont="1" applyFill="1" applyBorder="1" applyAlignment="1" applyProtection="1">
      <alignment horizontal="center"/>
    </xf>
    <xf numFmtId="44" fontId="29" fillId="0" borderId="35" xfId="33" applyFont="1" applyFill="1" applyBorder="1" applyProtection="1"/>
    <xf numFmtId="44" fontId="29" fillId="25" borderId="35" xfId="33" applyFont="1" applyFill="1" applyBorder="1" applyProtection="1"/>
  </cellXfs>
  <cellStyles count="64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Comma 2" xfId="29" xr:uid="{00000000-0005-0000-0000-00001C000000}"/>
    <cellStyle name="Comma 2 2" xfId="30" xr:uid="{00000000-0005-0000-0000-00001D000000}"/>
    <cellStyle name="Comma0" xfId="31" xr:uid="{00000000-0005-0000-0000-00001E000000}"/>
    <cellStyle name="Comma0 2" xfId="32" xr:uid="{00000000-0005-0000-0000-00001F000000}"/>
    <cellStyle name="Currency" xfId="33" builtinId="4"/>
    <cellStyle name="Currency 2" xfId="34" xr:uid="{00000000-0005-0000-0000-000021000000}"/>
    <cellStyle name="Currency 2 2" xfId="35" xr:uid="{00000000-0005-0000-0000-000022000000}"/>
    <cellStyle name="Currency0" xfId="36" xr:uid="{00000000-0005-0000-0000-000023000000}"/>
    <cellStyle name="Currency0 2" xfId="37" xr:uid="{00000000-0005-0000-0000-000024000000}"/>
    <cellStyle name="Explanatory Text" xfId="38" builtinId="53" customBuiltin="1"/>
    <cellStyle name="Good" xfId="39" builtinId="26" customBuiltin="1"/>
    <cellStyle name="Heading 1" xfId="40" builtinId="16" customBuiltin="1"/>
    <cellStyle name="Heading 2" xfId="41" builtinId="17" customBuiltin="1"/>
    <cellStyle name="Heading 3" xfId="42" builtinId="18" customBuiltin="1"/>
    <cellStyle name="Heading 4" xfId="43" builtinId="19" customBuiltin="1"/>
    <cellStyle name="Hyperlink" xfId="44" builtinId="8"/>
    <cellStyle name="Input" xfId="45" builtinId="20" customBuiltin="1"/>
    <cellStyle name="Linked Cell" xfId="46" builtinId="24" customBuiltin="1"/>
    <cellStyle name="Neutral" xfId="47" builtinId="28" customBuiltin="1"/>
    <cellStyle name="Normal" xfId="0" builtinId="0"/>
    <cellStyle name="Normal 2" xfId="48" xr:uid="{00000000-0005-0000-0000-000030000000}"/>
    <cellStyle name="Normal_apGGT43" xfId="49" xr:uid="{00000000-0005-0000-0000-000031000000}"/>
    <cellStyle name="Note" xfId="50" builtinId="10" customBuiltin="1"/>
    <cellStyle name="Output" xfId="51" builtinId="21" customBuiltin="1"/>
    <cellStyle name="Percent" xfId="52" builtinId="5"/>
    <cellStyle name="Percent 2" xfId="53" xr:uid="{00000000-0005-0000-0000-000035000000}"/>
    <cellStyle name="Percent 2 2" xfId="54" xr:uid="{00000000-0005-0000-0000-000036000000}"/>
    <cellStyle name="PSChar" xfId="55" xr:uid="{00000000-0005-0000-0000-000037000000}"/>
    <cellStyle name="PSDate" xfId="56" xr:uid="{00000000-0005-0000-0000-000038000000}"/>
    <cellStyle name="PSDec" xfId="57" xr:uid="{00000000-0005-0000-0000-000039000000}"/>
    <cellStyle name="PSHeading" xfId="58" xr:uid="{00000000-0005-0000-0000-00003A000000}"/>
    <cellStyle name="PSInt" xfId="59" xr:uid="{00000000-0005-0000-0000-00003B000000}"/>
    <cellStyle name="PSSpacer" xfId="60" xr:uid="{00000000-0005-0000-0000-00003C000000}"/>
    <cellStyle name="Title" xfId="61" builtinId="15" customBuiltin="1"/>
    <cellStyle name="Total" xfId="62" builtinId="25" customBuiltin="1"/>
    <cellStyle name="Warning Text" xfId="63" builtinId="11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SD/Fiscal/Head%20Start/HS%20Fiscal/Yr%205%20Budgets/FY%2023-24/CCP%20Budgtes/CCP%20Early%20Head%20Start%20Budget%20Templa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VAILABLE BUDGET"/>
      <sheetName val="Staffing"/>
      <sheetName val="Base Budget"/>
      <sheetName val="In Kind"/>
      <sheetName val="Distribution"/>
      <sheetName val="Checklist!!"/>
      <sheetName val="Troubleshooting"/>
      <sheetName val="Alh-Percen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39997558519241921"/>
  </sheetPr>
  <dimension ref="A1:E19"/>
  <sheetViews>
    <sheetView zoomScaleNormal="100" workbookViewId="0">
      <selection activeCell="G8" sqref="G8"/>
    </sheetView>
  </sheetViews>
  <sheetFormatPr defaultColWidth="11.42578125" defaultRowHeight="17.25" x14ac:dyDescent="0.3"/>
  <cols>
    <col min="1" max="1" width="39.42578125" style="34" customWidth="1"/>
    <col min="2" max="2" width="24.42578125" style="34" customWidth="1"/>
    <col min="3" max="4" width="14" style="34" bestFit="1" customWidth="1"/>
    <col min="5" max="16384" width="11.42578125" style="34"/>
  </cols>
  <sheetData>
    <row r="1" spans="1:5" s="59" customFormat="1" x14ac:dyDescent="0.3">
      <c r="A1" s="57"/>
      <c r="B1" s="57"/>
      <c r="C1" s="57"/>
      <c r="D1" s="57"/>
      <c r="E1" s="57"/>
    </row>
    <row r="2" spans="1:5" s="59" customFormat="1" ht="25.5" x14ac:dyDescent="0.5">
      <c r="A2" s="145" t="s">
        <v>214</v>
      </c>
      <c r="B2" s="57"/>
      <c r="C2" s="57"/>
      <c r="D2" s="57"/>
      <c r="E2" s="57"/>
    </row>
    <row r="3" spans="1:5" x14ac:dyDescent="0.3">
      <c r="A3" s="35"/>
      <c r="B3" s="82"/>
      <c r="C3" s="83"/>
    </row>
    <row r="4" spans="1:5" ht="20.25" x14ac:dyDescent="0.35">
      <c r="A4" s="146" t="s">
        <v>212</v>
      </c>
      <c r="B4" s="147"/>
      <c r="C4" s="81"/>
    </row>
    <row r="5" spans="1:5" x14ac:dyDescent="0.3">
      <c r="A5" s="116"/>
      <c r="B5" s="87"/>
      <c r="C5" s="87"/>
      <c r="D5" s="116"/>
    </row>
    <row r="6" spans="1:5" ht="50.25" customHeight="1" x14ac:dyDescent="0.3">
      <c r="A6" s="149" t="s">
        <v>174</v>
      </c>
      <c r="B6" s="149"/>
      <c r="C6" s="149"/>
      <c r="D6" s="149"/>
      <c r="E6" s="149"/>
    </row>
    <row r="7" spans="1:5" ht="50.25" customHeight="1" x14ac:dyDescent="0.3">
      <c r="A7" s="149" t="s">
        <v>172</v>
      </c>
      <c r="B7" s="149"/>
      <c r="C7" s="149"/>
      <c r="D7" s="149"/>
      <c r="E7" s="149"/>
    </row>
    <row r="8" spans="1:5" ht="50.25" customHeight="1" x14ac:dyDescent="0.3">
      <c r="A8" s="150" t="s">
        <v>225</v>
      </c>
      <c r="B8" s="150"/>
      <c r="C8" s="150"/>
      <c r="D8" s="150"/>
      <c r="E8" s="150"/>
    </row>
    <row r="9" spans="1:5" ht="66.75" customHeight="1" x14ac:dyDescent="0.3">
      <c r="A9" s="148" t="s">
        <v>173</v>
      </c>
      <c r="B9" s="148"/>
      <c r="C9" s="148"/>
      <c r="D9" s="148"/>
      <c r="E9" s="148"/>
    </row>
    <row r="10" spans="1:5" ht="66.75" customHeight="1" x14ac:dyDescent="0.3">
      <c r="A10" s="149" t="s">
        <v>213</v>
      </c>
      <c r="B10" s="149"/>
      <c r="C10" s="149"/>
      <c r="D10" s="149"/>
      <c r="E10" s="149"/>
    </row>
    <row r="11" spans="1:5" ht="86.25" customHeight="1" x14ac:dyDescent="0.3">
      <c r="A11" s="148" t="s">
        <v>211</v>
      </c>
      <c r="B11" s="148"/>
      <c r="C11" s="148"/>
      <c r="D11" s="148"/>
      <c r="E11" s="148"/>
    </row>
    <row r="12" spans="1:5" x14ac:dyDescent="0.3">
      <c r="A12" s="116"/>
      <c r="B12" s="116"/>
      <c r="C12" s="116"/>
      <c r="D12" s="116"/>
    </row>
    <row r="13" spans="1:5" x14ac:dyDescent="0.3">
      <c r="A13" s="116"/>
      <c r="B13" s="117"/>
      <c r="C13" s="116"/>
      <c r="D13" s="116"/>
    </row>
    <row r="14" spans="1:5" x14ac:dyDescent="0.3">
      <c r="A14" s="116"/>
      <c r="B14" s="116"/>
      <c r="C14" s="116"/>
      <c r="D14" s="116"/>
    </row>
    <row r="19" spans="1:1" x14ac:dyDescent="0.3">
      <c r="A19" s="118"/>
    </row>
  </sheetData>
  <mergeCells count="7">
    <mergeCell ref="A4:B4"/>
    <mergeCell ref="A11:E11"/>
    <mergeCell ref="A6:E6"/>
    <mergeCell ref="A7:E7"/>
    <mergeCell ref="A8:E8"/>
    <mergeCell ref="A9:E9"/>
    <mergeCell ref="A10:E10"/>
  </mergeCells>
  <phoneticPr fontId="1" type="noConversion"/>
  <pageMargins left="0.25" right="0.25" top="0.75" bottom="0.75" header="0.3" footer="0.3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6" tint="0.39997558519241921"/>
    <pageSetUpPr autoPageBreaks="0" fitToPage="1"/>
  </sheetPr>
  <dimension ref="A1:J28"/>
  <sheetViews>
    <sheetView zoomScaleNormal="100" workbookViewId="0">
      <selection activeCell="C36" sqref="C36"/>
    </sheetView>
  </sheetViews>
  <sheetFormatPr defaultColWidth="8.7109375" defaultRowHeight="17.25" x14ac:dyDescent="0.3"/>
  <cols>
    <col min="1" max="1" width="37.5703125" style="51" customWidth="1"/>
    <col min="2" max="2" width="36.140625" style="51" customWidth="1"/>
    <col min="3" max="3" width="9.28515625" style="51" bestFit="1" customWidth="1"/>
    <col min="4" max="4" width="12.28515625" style="36" bestFit="1" customWidth="1"/>
    <col min="5" max="5" width="13" style="48" bestFit="1" customWidth="1"/>
    <col min="6" max="6" width="14.7109375" style="36" bestFit="1" customWidth="1"/>
    <col min="7" max="7" width="17" style="48" bestFit="1" customWidth="1"/>
    <col min="8" max="8" width="14" style="36" bestFit="1" customWidth="1"/>
    <col min="9" max="9" width="15.7109375" style="36" bestFit="1" customWidth="1"/>
    <col min="10" max="10" width="14" style="36" bestFit="1" customWidth="1"/>
    <col min="11" max="16384" width="8.7109375" style="36"/>
  </cols>
  <sheetData>
    <row r="1" spans="1:10" x14ac:dyDescent="0.3">
      <c r="A1" s="151" t="s">
        <v>171</v>
      </c>
      <c r="B1" s="152"/>
      <c r="C1" s="181"/>
      <c r="D1" s="182"/>
      <c r="E1" s="182"/>
      <c r="F1" s="182"/>
      <c r="G1" s="183"/>
    </row>
    <row r="2" spans="1:10" x14ac:dyDescent="0.3">
      <c r="A2" s="153" t="s">
        <v>214</v>
      </c>
      <c r="B2" s="154"/>
      <c r="C2" s="184"/>
      <c r="D2" s="185"/>
      <c r="E2" s="185"/>
      <c r="F2" s="185"/>
      <c r="G2" s="186"/>
    </row>
    <row r="3" spans="1:10" x14ac:dyDescent="0.3">
      <c r="A3" s="173" t="s">
        <v>222</v>
      </c>
      <c r="B3" s="174"/>
      <c r="C3" s="175"/>
      <c r="D3" s="175"/>
      <c r="E3" s="175"/>
      <c r="F3" s="175"/>
      <c r="G3" s="176"/>
    </row>
    <row r="4" spans="1:10" x14ac:dyDescent="0.3">
      <c r="A4" s="56" t="s">
        <v>70</v>
      </c>
      <c r="B4" s="56" t="s">
        <v>116</v>
      </c>
      <c r="C4" s="56" t="s">
        <v>70</v>
      </c>
      <c r="D4" s="54" t="s">
        <v>61</v>
      </c>
      <c r="E4" s="55" t="s">
        <v>62</v>
      </c>
      <c r="F4" s="54" t="s">
        <v>63</v>
      </c>
      <c r="G4" s="224" t="s">
        <v>54</v>
      </c>
    </row>
    <row r="5" spans="1:10" x14ac:dyDescent="0.3">
      <c r="A5" s="38" t="s">
        <v>141</v>
      </c>
      <c r="B5" s="43" t="s">
        <v>153</v>
      </c>
      <c r="C5" s="43" t="s">
        <v>136</v>
      </c>
      <c r="D5" s="90">
        <v>8</v>
      </c>
      <c r="E5" s="89">
        <v>1</v>
      </c>
      <c r="F5" s="90">
        <v>260</v>
      </c>
      <c r="G5" s="225">
        <f t="shared" ref="G5:G6" si="0">+E5*D5*F5</f>
        <v>2080</v>
      </c>
    </row>
    <row r="6" spans="1:10" x14ac:dyDescent="0.3">
      <c r="A6" s="38" t="s">
        <v>142</v>
      </c>
      <c r="B6" s="43" t="s">
        <v>140</v>
      </c>
      <c r="C6" s="43" t="s">
        <v>137</v>
      </c>
      <c r="D6" s="90">
        <v>8</v>
      </c>
      <c r="E6" s="89">
        <v>1</v>
      </c>
      <c r="F6" s="90">
        <v>260</v>
      </c>
      <c r="G6" s="225">
        <f t="shared" si="0"/>
        <v>2080</v>
      </c>
    </row>
    <row r="7" spans="1:10" s="46" customFormat="1" x14ac:dyDescent="0.2">
      <c r="A7" s="42" t="s">
        <v>120</v>
      </c>
      <c r="B7" s="43" t="s">
        <v>140</v>
      </c>
      <c r="C7" s="43" t="s">
        <v>138</v>
      </c>
      <c r="D7" s="44">
        <v>8</v>
      </c>
      <c r="E7" s="45">
        <v>24</v>
      </c>
      <c r="F7" s="44">
        <v>260</v>
      </c>
      <c r="G7" s="225">
        <f>+E7*D7*F7</f>
        <v>49920</v>
      </c>
    </row>
    <row r="8" spans="1:10" s="46" customFormat="1" x14ac:dyDescent="0.3">
      <c r="A8" s="42" t="s">
        <v>120</v>
      </c>
      <c r="B8" s="43" t="s">
        <v>140</v>
      </c>
      <c r="C8" s="43" t="s">
        <v>143</v>
      </c>
      <c r="D8" s="44">
        <v>8</v>
      </c>
      <c r="E8" s="45">
        <v>1</v>
      </c>
      <c r="F8" s="44">
        <v>260</v>
      </c>
      <c r="G8" s="225">
        <f t="shared" ref="G8:G18" si="1">+E8*D8*F8</f>
        <v>2080</v>
      </c>
      <c r="I8" s="48"/>
    </row>
    <row r="9" spans="1:10" s="46" customFormat="1" x14ac:dyDescent="0.3">
      <c r="A9" s="42" t="s">
        <v>120</v>
      </c>
      <c r="B9" s="43" t="s">
        <v>140</v>
      </c>
      <c r="C9" s="43" t="s">
        <v>144</v>
      </c>
      <c r="D9" s="44">
        <v>8</v>
      </c>
      <c r="E9" s="45">
        <v>1</v>
      </c>
      <c r="F9" s="44">
        <v>260</v>
      </c>
      <c r="G9" s="225">
        <f t="shared" si="1"/>
        <v>2080</v>
      </c>
      <c r="I9" s="48"/>
    </row>
    <row r="10" spans="1:10" s="46" customFormat="1" x14ac:dyDescent="0.3">
      <c r="A10" s="42" t="s">
        <v>151</v>
      </c>
      <c r="B10" s="43" t="s">
        <v>140</v>
      </c>
      <c r="C10" s="43" t="s">
        <v>145</v>
      </c>
      <c r="D10" s="44">
        <v>8</v>
      </c>
      <c r="E10" s="45">
        <v>1</v>
      </c>
      <c r="F10" s="44">
        <v>260</v>
      </c>
      <c r="G10" s="225">
        <f t="shared" si="1"/>
        <v>2080</v>
      </c>
      <c r="H10" s="47"/>
      <c r="I10" s="48"/>
      <c r="J10" s="47"/>
    </row>
    <row r="11" spans="1:10" s="46" customFormat="1" x14ac:dyDescent="0.2">
      <c r="A11" s="42" t="s">
        <v>151</v>
      </c>
      <c r="B11" s="43" t="s">
        <v>140</v>
      </c>
      <c r="C11" s="43" t="s">
        <v>146</v>
      </c>
      <c r="D11" s="44">
        <v>8</v>
      </c>
      <c r="E11" s="45">
        <v>1</v>
      </c>
      <c r="F11" s="44">
        <v>260</v>
      </c>
      <c r="G11" s="225">
        <f>+E11*D11*F11</f>
        <v>2080</v>
      </c>
    </row>
    <row r="12" spans="1:10" s="46" customFormat="1" x14ac:dyDescent="0.2">
      <c r="A12" s="42" t="s">
        <v>151</v>
      </c>
      <c r="B12" s="43" t="s">
        <v>140</v>
      </c>
      <c r="C12" s="43" t="s">
        <v>148</v>
      </c>
      <c r="D12" s="44">
        <v>8</v>
      </c>
      <c r="E12" s="45">
        <v>19</v>
      </c>
      <c r="F12" s="44">
        <v>260</v>
      </c>
      <c r="G12" s="225">
        <f t="shared" si="1"/>
        <v>39520</v>
      </c>
    </row>
    <row r="13" spans="1:10" s="46" customFormat="1" x14ac:dyDescent="0.2">
      <c r="A13" s="42" t="s">
        <v>147</v>
      </c>
      <c r="B13" s="43" t="s">
        <v>140</v>
      </c>
      <c r="C13" s="43" t="s">
        <v>149</v>
      </c>
      <c r="D13" s="44">
        <v>8</v>
      </c>
      <c r="E13" s="45">
        <v>15</v>
      </c>
      <c r="F13" s="44">
        <v>260</v>
      </c>
      <c r="G13" s="225">
        <f t="shared" si="1"/>
        <v>31200</v>
      </c>
      <c r="I13" s="46" t="s">
        <v>101</v>
      </c>
    </row>
    <row r="14" spans="1:10" s="46" customFormat="1" x14ac:dyDescent="0.2">
      <c r="A14" s="42"/>
      <c r="B14" s="43"/>
      <c r="C14" s="43"/>
      <c r="D14" s="44"/>
      <c r="E14" s="45"/>
      <c r="F14" s="44"/>
      <c r="G14" s="225">
        <f t="shared" si="1"/>
        <v>0</v>
      </c>
    </row>
    <row r="15" spans="1:10" s="46" customFormat="1" x14ac:dyDescent="0.2">
      <c r="A15" s="42"/>
      <c r="B15" s="43"/>
      <c r="C15" s="43"/>
      <c r="D15" s="44"/>
      <c r="E15" s="45"/>
      <c r="F15" s="44"/>
      <c r="G15" s="225">
        <f t="shared" si="1"/>
        <v>0</v>
      </c>
    </row>
    <row r="16" spans="1:10" s="46" customFormat="1" x14ac:dyDescent="0.2">
      <c r="A16" s="42"/>
      <c r="B16" s="43"/>
      <c r="C16" s="43"/>
      <c r="D16" s="44"/>
      <c r="E16" s="45"/>
      <c r="F16" s="44"/>
      <c r="G16" s="225">
        <f t="shared" si="1"/>
        <v>0</v>
      </c>
    </row>
    <row r="17" spans="1:8" s="46" customFormat="1" x14ac:dyDescent="0.2">
      <c r="A17" s="42"/>
      <c r="B17" s="43"/>
      <c r="C17" s="43"/>
      <c r="D17" s="44"/>
      <c r="E17" s="45"/>
      <c r="F17" s="44"/>
      <c r="G17" s="225">
        <f t="shared" si="1"/>
        <v>0</v>
      </c>
    </row>
    <row r="18" spans="1:8" s="46" customFormat="1" x14ac:dyDescent="0.2">
      <c r="A18" s="42"/>
      <c r="B18" s="43"/>
      <c r="C18" s="43"/>
      <c r="D18" s="44"/>
      <c r="E18" s="45"/>
      <c r="F18" s="44"/>
      <c r="G18" s="225">
        <f t="shared" si="1"/>
        <v>0</v>
      </c>
    </row>
    <row r="19" spans="1:8" s="46" customFormat="1" x14ac:dyDescent="0.3">
      <c r="A19" s="53" t="s">
        <v>94</v>
      </c>
      <c r="B19" s="53"/>
      <c r="C19" s="53"/>
      <c r="D19" s="54"/>
      <c r="E19" s="55"/>
      <c r="F19" s="54"/>
      <c r="G19" s="226">
        <f>SUM(G5:G18)</f>
        <v>133120</v>
      </c>
    </row>
    <row r="20" spans="1:8" s="46" customFormat="1" x14ac:dyDescent="0.3">
      <c r="A20" s="42"/>
      <c r="B20" s="37"/>
      <c r="C20" s="37"/>
      <c r="D20" s="39"/>
      <c r="E20" s="41"/>
      <c r="F20" s="39"/>
      <c r="G20" s="227"/>
    </row>
    <row r="21" spans="1:8" s="46" customFormat="1" x14ac:dyDescent="0.3">
      <c r="A21" s="53" t="s">
        <v>52</v>
      </c>
      <c r="B21" s="53" t="s">
        <v>103</v>
      </c>
      <c r="C21" s="53"/>
      <c r="D21" s="54" t="s">
        <v>104</v>
      </c>
      <c r="E21" s="55"/>
      <c r="F21" s="54"/>
      <c r="G21" s="224" t="s">
        <v>105</v>
      </c>
    </row>
    <row r="22" spans="1:8" s="46" customFormat="1" x14ac:dyDescent="0.3">
      <c r="A22" s="42" t="s">
        <v>121</v>
      </c>
      <c r="B22" s="37"/>
      <c r="C22" s="37"/>
      <c r="D22" s="76">
        <v>7.6499999999999999E-2</v>
      </c>
      <c r="E22" s="41"/>
      <c r="F22" s="39"/>
      <c r="G22" s="228">
        <f>D22*G19</f>
        <v>10183.68</v>
      </c>
    </row>
    <row r="23" spans="1:8" s="46" customFormat="1" x14ac:dyDescent="0.3">
      <c r="A23" s="42" t="s">
        <v>122</v>
      </c>
      <c r="B23" s="37"/>
      <c r="C23" s="37"/>
      <c r="D23" s="76">
        <v>2.8999999999999998E-3</v>
      </c>
      <c r="E23" s="41"/>
      <c r="F23" s="39"/>
      <c r="G23" s="228">
        <f>D23*G19</f>
        <v>386.048</v>
      </c>
    </row>
    <row r="24" spans="1:8" s="46" customFormat="1" x14ac:dyDescent="0.3">
      <c r="A24" s="42" t="s">
        <v>123</v>
      </c>
      <c r="B24" s="37"/>
      <c r="C24" s="37"/>
      <c r="D24" s="76">
        <v>0.20050000000000001</v>
      </c>
      <c r="E24" s="41"/>
      <c r="F24" s="39"/>
      <c r="G24" s="228">
        <f>(8218*11.25)</f>
        <v>92452.5</v>
      </c>
    </row>
    <row r="25" spans="1:8" x14ac:dyDescent="0.3">
      <c r="A25" s="42" t="s">
        <v>150</v>
      </c>
      <c r="B25" s="37"/>
      <c r="C25" s="37"/>
      <c r="D25" s="76">
        <v>0.02</v>
      </c>
      <c r="E25" s="41"/>
      <c r="F25" s="39"/>
      <c r="G25" s="228">
        <f>(G19-G13)*D25</f>
        <v>2038.4</v>
      </c>
    </row>
    <row r="26" spans="1:8" x14ac:dyDescent="0.3">
      <c r="A26" s="53" t="s">
        <v>106</v>
      </c>
      <c r="B26" s="53"/>
      <c r="C26" s="53"/>
      <c r="D26" s="54"/>
      <c r="E26" s="55"/>
      <c r="F26" s="54"/>
      <c r="G26" s="226">
        <f>SUM(G22:G25)</f>
        <v>105060.628</v>
      </c>
    </row>
    <row r="27" spans="1:8" x14ac:dyDescent="0.3">
      <c r="A27" s="53" t="s">
        <v>107</v>
      </c>
      <c r="B27" s="53"/>
      <c r="C27" s="53"/>
      <c r="D27" s="54"/>
      <c r="E27" s="55"/>
      <c r="F27" s="54"/>
      <c r="G27" s="226">
        <f>SUM(G19, G26)</f>
        <v>238180.628</v>
      </c>
    </row>
    <row r="28" spans="1:8" x14ac:dyDescent="0.3">
      <c r="A28" s="50" t="s">
        <v>101</v>
      </c>
      <c r="H28" s="52"/>
    </row>
  </sheetData>
  <mergeCells count="4">
    <mergeCell ref="A1:B1"/>
    <mergeCell ref="A2:B2"/>
    <mergeCell ref="C1:G2"/>
    <mergeCell ref="A3:G3"/>
  </mergeCells>
  <phoneticPr fontId="7" type="noConversion"/>
  <printOptions horizontalCentered="1" verticalCentered="1" headings="1" gridLines="1"/>
  <pageMargins left="0.25" right="0.25" top="0.75" bottom="0.75" header="0.3" footer="0.3"/>
  <pageSetup scale="6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6" tint="0.39997558519241921"/>
    <pageSetUpPr autoPageBreaks="0" fitToPage="1"/>
  </sheetPr>
  <dimension ref="A1:I100"/>
  <sheetViews>
    <sheetView zoomScaleNormal="100" workbookViewId="0">
      <selection activeCell="D40" sqref="D40"/>
    </sheetView>
  </sheetViews>
  <sheetFormatPr defaultColWidth="8.7109375" defaultRowHeight="17.25" x14ac:dyDescent="0.3"/>
  <cols>
    <col min="1" max="1" width="23.7109375" style="59" customWidth="1"/>
    <col min="2" max="2" width="35.140625" style="59" customWidth="1"/>
    <col min="3" max="3" width="36" style="59" customWidth="1"/>
    <col min="4" max="4" width="20.28515625" style="48" bestFit="1" customWidth="1"/>
    <col min="5" max="5" width="19.140625" style="58" bestFit="1" customWidth="1"/>
    <col min="6" max="16384" width="8.7109375" style="59"/>
  </cols>
  <sheetData>
    <row r="1" spans="1:7" x14ac:dyDescent="0.3">
      <c r="A1" s="156" t="s">
        <v>170</v>
      </c>
      <c r="B1" s="156"/>
      <c r="C1" s="155"/>
      <c r="D1" s="155"/>
      <c r="E1" s="155"/>
    </row>
    <row r="2" spans="1:7" x14ac:dyDescent="0.3">
      <c r="A2" s="156" t="s">
        <v>214</v>
      </c>
      <c r="B2" s="156"/>
      <c r="C2" s="155"/>
      <c r="D2" s="155"/>
      <c r="E2" s="155"/>
    </row>
    <row r="3" spans="1:7" x14ac:dyDescent="0.3">
      <c r="A3" s="177" t="s">
        <v>221</v>
      </c>
      <c r="B3" s="178"/>
      <c r="C3" s="179"/>
      <c r="D3" s="179"/>
      <c r="E3" s="180"/>
    </row>
    <row r="4" spans="1:7" x14ac:dyDescent="0.3">
      <c r="A4" s="56" t="s">
        <v>52</v>
      </c>
      <c r="B4" s="56" t="s">
        <v>108</v>
      </c>
      <c r="C4" s="54" t="s">
        <v>53</v>
      </c>
      <c r="D4" s="55" t="s">
        <v>50</v>
      </c>
      <c r="E4" s="215" t="s">
        <v>51</v>
      </c>
    </row>
    <row r="5" spans="1:7" x14ac:dyDescent="0.3">
      <c r="A5" s="60" t="s">
        <v>112</v>
      </c>
      <c r="D5" s="57"/>
      <c r="E5" s="216"/>
    </row>
    <row r="6" spans="1:7" x14ac:dyDescent="0.3">
      <c r="A6" s="74"/>
      <c r="B6" s="60" t="s">
        <v>81</v>
      </c>
      <c r="C6" s="60" t="s">
        <v>68</v>
      </c>
      <c r="D6" s="119">
        <f>'1.Staffing'!G19</f>
        <v>133120</v>
      </c>
      <c r="E6" s="217"/>
    </row>
    <row r="7" spans="1:7" x14ac:dyDescent="0.3">
      <c r="A7" s="53" t="s">
        <v>111</v>
      </c>
      <c r="B7" s="53"/>
      <c r="C7" s="54"/>
      <c r="D7" s="55"/>
      <c r="E7" s="218">
        <f>SUM(D6)</f>
        <v>133120</v>
      </c>
    </row>
    <row r="8" spans="1:7" x14ac:dyDescent="0.3">
      <c r="A8" s="60" t="s">
        <v>113</v>
      </c>
      <c r="D8" s="49"/>
      <c r="E8" s="217"/>
    </row>
    <row r="9" spans="1:7" x14ac:dyDescent="0.3">
      <c r="A9" s="60"/>
      <c r="B9" s="60" t="s">
        <v>121</v>
      </c>
      <c r="C9" s="60" t="s">
        <v>68</v>
      </c>
      <c r="D9" s="119">
        <f>'1.Staffing'!G22</f>
        <v>10183.68</v>
      </c>
      <c r="E9" s="217"/>
    </row>
    <row r="10" spans="1:7" x14ac:dyDescent="0.3">
      <c r="A10" s="60"/>
      <c r="B10" s="60" t="s">
        <v>122</v>
      </c>
      <c r="C10" s="60" t="s">
        <v>68</v>
      </c>
      <c r="D10" s="119">
        <f>'1.Staffing'!G23</f>
        <v>386.048</v>
      </c>
      <c r="E10" s="217"/>
    </row>
    <row r="11" spans="1:7" x14ac:dyDescent="0.3">
      <c r="A11" s="60"/>
      <c r="B11" s="60" t="s">
        <v>123</v>
      </c>
      <c r="C11" s="60" t="s">
        <v>68</v>
      </c>
      <c r="D11" s="119">
        <f>'1.Staffing'!G24</f>
        <v>92452.5</v>
      </c>
      <c r="E11" s="217"/>
    </row>
    <row r="12" spans="1:7" x14ac:dyDescent="0.3">
      <c r="A12" s="60"/>
      <c r="B12" s="60" t="s">
        <v>124</v>
      </c>
      <c r="C12" s="60" t="s">
        <v>68</v>
      </c>
      <c r="D12" s="119">
        <f>'1.Staffing'!G25</f>
        <v>2038.4</v>
      </c>
      <c r="E12" s="217"/>
    </row>
    <row r="13" spans="1:7" x14ac:dyDescent="0.3">
      <c r="A13" s="68" t="s">
        <v>109</v>
      </c>
      <c r="B13" s="53"/>
      <c r="C13" s="54"/>
      <c r="D13" s="55"/>
      <c r="E13" s="218">
        <f>SUM(D9:D12)</f>
        <v>105060.628</v>
      </c>
      <c r="G13" s="59" t="s">
        <v>101</v>
      </c>
    </row>
    <row r="14" spans="1:7" x14ac:dyDescent="0.3">
      <c r="A14" s="60" t="s">
        <v>115</v>
      </c>
      <c r="D14" s="40"/>
      <c r="E14" s="217"/>
    </row>
    <row r="15" spans="1:7" s="36" customFormat="1" x14ac:dyDescent="0.3">
      <c r="A15" s="64"/>
      <c r="B15" s="36" t="s">
        <v>14</v>
      </c>
      <c r="D15" s="40">
        <v>0</v>
      </c>
      <c r="E15" s="219"/>
    </row>
    <row r="16" spans="1:7" s="36" customFormat="1" x14ac:dyDescent="0.3">
      <c r="A16" s="64"/>
      <c r="B16" s="36" t="s">
        <v>75</v>
      </c>
      <c r="D16" s="40">
        <v>0</v>
      </c>
      <c r="E16" s="219"/>
    </row>
    <row r="17" spans="1:5" s="36" customFormat="1" x14ac:dyDescent="0.3">
      <c r="A17" s="64"/>
      <c r="B17" s="36" t="s">
        <v>139</v>
      </c>
      <c r="D17" s="40">
        <v>0</v>
      </c>
      <c r="E17" s="219"/>
    </row>
    <row r="18" spans="1:5" s="36" customFormat="1" x14ac:dyDescent="0.3">
      <c r="A18" s="64"/>
      <c r="B18" s="36" t="s">
        <v>117</v>
      </c>
      <c r="D18" s="40">
        <v>0</v>
      </c>
      <c r="E18" s="219"/>
    </row>
    <row r="19" spans="1:5" s="36" customFormat="1" x14ac:dyDescent="0.3">
      <c r="A19" s="64"/>
      <c r="B19" s="36" t="s">
        <v>67</v>
      </c>
      <c r="D19" s="40">
        <v>0</v>
      </c>
      <c r="E19" s="219"/>
    </row>
    <row r="20" spans="1:5" s="36" customFormat="1" x14ac:dyDescent="0.3">
      <c r="A20" s="64"/>
      <c r="B20" s="36" t="s">
        <v>125</v>
      </c>
      <c r="D20" s="40">
        <v>0</v>
      </c>
      <c r="E20" s="219"/>
    </row>
    <row r="21" spans="1:5" s="36" customFormat="1" x14ac:dyDescent="0.3">
      <c r="A21" s="64"/>
      <c r="D21" s="40"/>
      <c r="E21" s="219"/>
    </row>
    <row r="22" spans="1:5" s="36" customFormat="1" x14ac:dyDescent="0.3">
      <c r="A22" s="64"/>
      <c r="D22" s="40"/>
      <c r="E22" s="219"/>
    </row>
    <row r="23" spans="1:5" x14ac:dyDescent="0.3">
      <c r="A23" s="60"/>
      <c r="B23" s="60"/>
      <c r="C23" s="64"/>
      <c r="D23" s="40"/>
      <c r="E23" s="217"/>
    </row>
    <row r="24" spans="1:5" x14ac:dyDescent="0.3">
      <c r="A24" s="53" t="s">
        <v>110</v>
      </c>
      <c r="B24" s="53"/>
      <c r="C24" s="54"/>
      <c r="D24" s="55"/>
      <c r="E24" s="218">
        <f>SUM(D15:D23)</f>
        <v>0</v>
      </c>
    </row>
    <row r="25" spans="1:5" x14ac:dyDescent="0.3">
      <c r="A25" s="60" t="s">
        <v>126</v>
      </c>
      <c r="B25" s="60" t="s">
        <v>135</v>
      </c>
      <c r="C25" s="60"/>
      <c r="D25" s="40">
        <v>0</v>
      </c>
      <c r="E25" s="219"/>
    </row>
    <row r="26" spans="1:5" x14ac:dyDescent="0.3">
      <c r="A26" s="60"/>
      <c r="B26" s="60" t="s">
        <v>134</v>
      </c>
      <c r="C26" s="65"/>
      <c r="D26" s="40">
        <v>0</v>
      </c>
      <c r="E26" s="217"/>
    </row>
    <row r="27" spans="1:5" x14ac:dyDescent="0.3">
      <c r="A27" s="60"/>
      <c r="B27" s="60" t="s">
        <v>127</v>
      </c>
      <c r="C27" s="65"/>
      <c r="D27" s="40">
        <v>0</v>
      </c>
      <c r="E27" s="220"/>
    </row>
    <row r="28" spans="1:5" x14ac:dyDescent="0.3">
      <c r="A28" s="60"/>
      <c r="B28" s="60"/>
      <c r="C28" s="65"/>
      <c r="D28" s="40"/>
      <c r="E28" s="220"/>
    </row>
    <row r="29" spans="1:5" x14ac:dyDescent="0.3">
      <c r="A29" s="60"/>
      <c r="B29" s="60"/>
      <c r="C29" s="65"/>
      <c r="D29" s="40"/>
      <c r="E29" s="220"/>
    </row>
    <row r="30" spans="1:5" x14ac:dyDescent="0.3">
      <c r="A30" s="69" t="s">
        <v>128</v>
      </c>
      <c r="B30" s="62"/>
      <c r="C30" s="61"/>
      <c r="D30" s="63" t="s">
        <v>101</v>
      </c>
      <c r="E30" s="221">
        <f>SUM(D25:D29)</f>
        <v>0</v>
      </c>
    </row>
    <row r="31" spans="1:5" x14ac:dyDescent="0.3">
      <c r="A31" s="60" t="s">
        <v>114</v>
      </c>
      <c r="B31" s="60"/>
      <c r="C31" s="60"/>
      <c r="D31" s="40"/>
      <c r="E31" s="217"/>
    </row>
    <row r="32" spans="1:5" x14ac:dyDescent="0.3">
      <c r="A32" s="60"/>
      <c r="B32" s="60" t="s">
        <v>129</v>
      </c>
      <c r="C32" s="64"/>
      <c r="D32" s="40">
        <v>0</v>
      </c>
      <c r="E32" s="217"/>
    </row>
    <row r="33" spans="1:5" x14ac:dyDescent="0.3">
      <c r="A33" s="60"/>
      <c r="B33" s="60" t="s">
        <v>133</v>
      </c>
      <c r="C33" s="65"/>
      <c r="D33" s="40">
        <v>0</v>
      </c>
      <c r="E33" s="220"/>
    </row>
    <row r="34" spans="1:5" x14ac:dyDescent="0.3">
      <c r="A34" s="60"/>
      <c r="B34" s="60"/>
      <c r="C34" s="65"/>
      <c r="D34" s="40">
        <v>0</v>
      </c>
      <c r="E34" s="220"/>
    </row>
    <row r="35" spans="1:5" x14ac:dyDescent="0.3">
      <c r="A35" s="77" t="s">
        <v>89</v>
      </c>
      <c r="B35" s="78"/>
      <c r="C35" s="79"/>
      <c r="D35" s="80" t="s">
        <v>101</v>
      </c>
      <c r="E35" s="222">
        <f>SUM(D32:D34)</f>
        <v>0</v>
      </c>
    </row>
    <row r="36" spans="1:5" ht="20.25" x14ac:dyDescent="0.35">
      <c r="A36" s="91" t="s">
        <v>226</v>
      </c>
      <c r="B36" s="91"/>
      <c r="C36" s="92"/>
      <c r="D36" s="93"/>
      <c r="E36" s="223">
        <f>SUM(E5:E35)</f>
        <v>238180.628</v>
      </c>
    </row>
    <row r="45" spans="1:5" x14ac:dyDescent="0.3">
      <c r="E45" s="67"/>
    </row>
    <row r="46" spans="1:5" x14ac:dyDescent="0.3">
      <c r="E46" s="58" t="s">
        <v>101</v>
      </c>
    </row>
    <row r="50" spans="8:9" x14ac:dyDescent="0.3">
      <c r="H50" s="59" t="s">
        <v>101</v>
      </c>
      <c r="I50" s="59" t="s">
        <v>101</v>
      </c>
    </row>
    <row r="51" spans="8:9" x14ac:dyDescent="0.3">
      <c r="H51" s="59" t="s">
        <v>101</v>
      </c>
      <c r="I51" s="59" t="s">
        <v>101</v>
      </c>
    </row>
    <row r="52" spans="8:9" x14ac:dyDescent="0.3">
      <c r="H52" s="59" t="s">
        <v>101</v>
      </c>
      <c r="I52" s="59" t="s">
        <v>101</v>
      </c>
    </row>
    <row r="100" spans="1:1" x14ac:dyDescent="0.3">
      <c r="A100" s="59" t="s">
        <v>102</v>
      </c>
    </row>
  </sheetData>
  <mergeCells count="4">
    <mergeCell ref="A1:B1"/>
    <mergeCell ref="C1:E2"/>
    <mergeCell ref="A2:B2"/>
    <mergeCell ref="A3:E3"/>
  </mergeCells>
  <phoneticPr fontId="7" type="noConversion"/>
  <printOptions horizontalCentered="1" verticalCentered="1" headings="1" gridLines="1"/>
  <pageMargins left="0.75" right="0.75" top="0.25" bottom="0.25" header="0.17" footer="0.22"/>
  <pageSetup scale="76" fitToHeight="2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6" tint="0.39997558519241921"/>
    <pageSetUpPr autoPageBreaks="0" fitToPage="1"/>
  </sheetPr>
  <dimension ref="A1:IR32"/>
  <sheetViews>
    <sheetView zoomScaleNormal="100" workbookViewId="0">
      <selection activeCell="A28" sqref="A28"/>
    </sheetView>
  </sheetViews>
  <sheetFormatPr defaultColWidth="0" defaultRowHeight="17.25" x14ac:dyDescent="0.3"/>
  <cols>
    <col min="1" max="1" width="21" style="59" customWidth="1"/>
    <col min="2" max="2" width="24.7109375" style="59" customWidth="1"/>
    <col min="3" max="3" width="72.28515625" style="59" bestFit="1" customWidth="1"/>
    <col min="4" max="4" width="17" style="85" customWidth="1"/>
    <col min="5" max="5" width="19.140625" style="81" bestFit="1" customWidth="1"/>
    <col min="6" max="6" width="14.28515625" style="59" bestFit="1" customWidth="1"/>
    <col min="7" max="8" width="8.7109375" style="59" customWidth="1"/>
    <col min="9" max="9" width="32" style="59" bestFit="1" customWidth="1"/>
    <col min="10" max="10" width="11.42578125" style="59" bestFit="1" customWidth="1"/>
    <col min="11" max="231" width="8.7109375" style="59" customWidth="1"/>
    <col min="232" max="232" width="4.140625" style="59" customWidth="1"/>
    <col min="233" max="249" width="8.7109375" style="59" hidden="1" customWidth="1"/>
    <col min="250" max="250" width="8.42578125" style="59" hidden="1" customWidth="1"/>
    <col min="251" max="16384" width="8.7109375" style="59" hidden="1"/>
  </cols>
  <sheetData>
    <row r="1" spans="1:5" x14ac:dyDescent="0.3">
      <c r="A1" s="156" t="s">
        <v>216</v>
      </c>
      <c r="B1" s="156"/>
      <c r="C1" s="155"/>
      <c r="D1" s="155"/>
      <c r="E1" s="155"/>
    </row>
    <row r="2" spans="1:5" x14ac:dyDescent="0.3">
      <c r="A2" s="156" t="s">
        <v>215</v>
      </c>
      <c r="B2" s="156"/>
      <c r="C2" s="155"/>
      <c r="D2" s="155"/>
      <c r="E2" s="155"/>
    </row>
    <row r="3" spans="1:5" x14ac:dyDescent="0.3">
      <c r="A3" s="187" t="s">
        <v>223</v>
      </c>
      <c r="B3" s="188"/>
      <c r="C3" s="179"/>
      <c r="D3" s="179"/>
      <c r="E3" s="180"/>
    </row>
    <row r="4" spans="1:5" x14ac:dyDescent="0.3">
      <c r="A4" s="56" t="s">
        <v>52</v>
      </c>
      <c r="B4" s="56" t="s">
        <v>108</v>
      </c>
      <c r="C4" s="54" t="s">
        <v>53</v>
      </c>
      <c r="D4" s="84" t="s">
        <v>50</v>
      </c>
      <c r="E4" s="196" t="s">
        <v>51</v>
      </c>
    </row>
    <row r="5" spans="1:5" x14ac:dyDescent="0.3">
      <c r="A5" s="59" t="s">
        <v>112</v>
      </c>
      <c r="B5" s="36"/>
      <c r="C5" s="70"/>
      <c r="E5" s="209"/>
    </row>
    <row r="6" spans="1:5" x14ac:dyDescent="0.3">
      <c r="B6" s="36" t="s">
        <v>118</v>
      </c>
      <c r="C6" s="70"/>
      <c r="D6" s="48"/>
      <c r="E6" s="209"/>
    </row>
    <row r="7" spans="1:5" x14ac:dyDescent="0.3">
      <c r="B7" s="36" t="s">
        <v>130</v>
      </c>
      <c r="C7" s="70"/>
      <c r="D7" s="48"/>
      <c r="E7" s="209"/>
    </row>
    <row r="8" spans="1:5" x14ac:dyDescent="0.3">
      <c r="A8" s="53" t="s">
        <v>111</v>
      </c>
      <c r="B8" s="53"/>
      <c r="C8" s="54"/>
      <c r="D8" s="84"/>
      <c r="E8" s="210">
        <f>SUM(D6:D7)</f>
        <v>0</v>
      </c>
    </row>
    <row r="9" spans="1:5" x14ac:dyDescent="0.3">
      <c r="A9" s="59" t="s">
        <v>113</v>
      </c>
      <c r="B9" s="71"/>
      <c r="C9" s="72"/>
      <c r="E9" s="211"/>
    </row>
    <row r="10" spans="1:5" x14ac:dyDescent="0.3">
      <c r="A10" s="75"/>
      <c r="B10" s="75" t="s">
        <v>77</v>
      </c>
      <c r="C10" s="88">
        <v>7.6499999999999999E-2</v>
      </c>
      <c r="D10" s="97">
        <f>C10*E8</f>
        <v>0</v>
      </c>
      <c r="E10" s="211"/>
    </row>
    <row r="11" spans="1:5" x14ac:dyDescent="0.3">
      <c r="A11" s="75"/>
      <c r="B11" s="75" t="s">
        <v>88</v>
      </c>
      <c r="C11" s="88">
        <v>0.1211</v>
      </c>
      <c r="D11" s="97">
        <f>C11*E8</f>
        <v>0</v>
      </c>
      <c r="E11" s="211"/>
    </row>
    <row r="12" spans="1:5" x14ac:dyDescent="0.3">
      <c r="A12" s="75"/>
      <c r="B12" s="75" t="s">
        <v>119</v>
      </c>
      <c r="C12" s="88">
        <v>2.8999999999999998E-3</v>
      </c>
      <c r="D12" s="97">
        <f>C12*E8</f>
        <v>0</v>
      </c>
      <c r="E12" s="211"/>
    </row>
    <row r="13" spans="1:5" x14ac:dyDescent="0.3">
      <c r="A13" s="53" t="s">
        <v>109</v>
      </c>
      <c r="B13" s="53"/>
      <c r="C13" s="54"/>
      <c r="D13" s="84"/>
      <c r="E13" s="210">
        <f>SUM(D10:D12)</f>
        <v>0</v>
      </c>
    </row>
    <row r="14" spans="1:5" x14ac:dyDescent="0.3">
      <c r="A14" s="59" t="s">
        <v>115</v>
      </c>
      <c r="B14" s="36"/>
      <c r="C14" s="73"/>
      <c r="D14" s="66"/>
      <c r="E14" s="212"/>
    </row>
    <row r="15" spans="1:5" x14ac:dyDescent="0.3">
      <c r="B15" s="36"/>
      <c r="C15" s="73"/>
      <c r="D15" s="66"/>
      <c r="E15" s="212"/>
    </row>
    <row r="16" spans="1:5" x14ac:dyDescent="0.3">
      <c r="B16" s="36"/>
      <c r="C16" s="73"/>
      <c r="D16" s="66"/>
      <c r="E16" s="212"/>
    </row>
    <row r="17" spans="1:252" x14ac:dyDescent="0.3">
      <c r="B17" s="36"/>
      <c r="C17" s="73"/>
      <c r="D17" s="66"/>
      <c r="E17" s="212"/>
    </row>
    <row r="18" spans="1:252" x14ac:dyDescent="0.3">
      <c r="B18" s="36"/>
      <c r="C18" s="73"/>
      <c r="D18" s="97"/>
      <c r="E18" s="212"/>
    </row>
    <row r="19" spans="1:252" x14ac:dyDescent="0.3">
      <c r="A19" s="53" t="s">
        <v>89</v>
      </c>
      <c r="B19" s="53"/>
      <c r="C19" s="54"/>
      <c r="D19" s="84"/>
      <c r="E19" s="210">
        <f>SUM(D14:D18)</f>
        <v>0</v>
      </c>
    </row>
    <row r="20" spans="1:252" x14ac:dyDescent="0.3">
      <c r="A20" s="59" t="s">
        <v>114</v>
      </c>
      <c r="B20" s="36"/>
      <c r="C20" s="73"/>
      <c r="D20" s="86"/>
      <c r="E20" s="212"/>
    </row>
    <row r="21" spans="1:252" x14ac:dyDescent="0.3">
      <c r="B21" s="36" t="s">
        <v>74</v>
      </c>
      <c r="C21" s="73"/>
      <c r="D21" s="97"/>
      <c r="E21" s="212"/>
    </row>
    <row r="22" spans="1:252" x14ac:dyDescent="0.3">
      <c r="B22" s="36" t="s">
        <v>131</v>
      </c>
      <c r="C22" s="73"/>
      <c r="D22" s="97"/>
      <c r="E22" s="212"/>
    </row>
    <row r="23" spans="1:252" x14ac:dyDescent="0.3">
      <c r="B23" s="36" t="s">
        <v>131</v>
      </c>
      <c r="C23" s="73"/>
      <c r="D23" s="97"/>
      <c r="E23" s="212"/>
    </row>
    <row r="24" spans="1:252" x14ac:dyDescent="0.3">
      <c r="B24" s="36" t="s">
        <v>73</v>
      </c>
      <c r="C24" s="73"/>
      <c r="D24" s="97"/>
      <c r="E24" s="212"/>
    </row>
    <row r="25" spans="1:252" x14ac:dyDescent="0.3">
      <c r="B25" s="36" t="s">
        <v>132</v>
      </c>
      <c r="C25" s="73"/>
      <c r="D25" s="97"/>
      <c r="E25" s="212"/>
    </row>
    <row r="26" spans="1:252" x14ac:dyDescent="0.3">
      <c r="A26" s="53" t="s">
        <v>89</v>
      </c>
      <c r="B26" s="53"/>
      <c r="C26" s="54"/>
      <c r="D26" s="84"/>
      <c r="E26" s="210">
        <f>SUM(D20:D25)</f>
        <v>0</v>
      </c>
    </row>
    <row r="27" spans="1:252" ht="20.25" x14ac:dyDescent="0.35">
      <c r="A27" s="94" t="s">
        <v>152</v>
      </c>
      <c r="B27" s="94"/>
      <c r="C27" s="95"/>
      <c r="D27" s="96"/>
      <c r="E27" s="213">
        <f>SUM(E5:E26)</f>
        <v>0</v>
      </c>
    </row>
    <row r="28" spans="1:252" ht="20.25" x14ac:dyDescent="0.35">
      <c r="A28" s="94" t="s">
        <v>224</v>
      </c>
      <c r="B28" s="94"/>
      <c r="C28" s="94"/>
      <c r="D28" s="94"/>
      <c r="E28" s="214">
        <f>+'2.Base Budget'!E36*0.25</f>
        <v>59545.156999999999</v>
      </c>
    </row>
    <row r="29" spans="1:252" x14ac:dyDescent="0.3">
      <c r="D29" s="87"/>
      <c r="E29" s="87"/>
    </row>
    <row r="32" spans="1:252" s="58" customFormat="1" x14ac:dyDescent="0.3">
      <c r="A32" s="59"/>
      <c r="B32" s="59"/>
      <c r="C32" s="59"/>
      <c r="D32" s="85" t="s">
        <v>101</v>
      </c>
      <c r="E32" s="81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59"/>
      <c r="T32" s="59"/>
      <c r="U32" s="59"/>
      <c r="V32" s="59"/>
      <c r="W32" s="59"/>
      <c r="X32" s="59"/>
      <c r="Y32" s="59"/>
      <c r="Z32" s="59"/>
      <c r="AA32" s="59"/>
      <c r="AB32" s="59"/>
      <c r="AC32" s="59"/>
      <c r="AD32" s="59"/>
      <c r="AE32" s="59"/>
      <c r="AF32" s="59"/>
      <c r="AG32" s="59"/>
      <c r="AH32" s="59"/>
      <c r="AI32" s="59"/>
      <c r="AJ32" s="59"/>
      <c r="AK32" s="59"/>
      <c r="AL32" s="59"/>
      <c r="AM32" s="59"/>
      <c r="AN32" s="59"/>
      <c r="AO32" s="59"/>
      <c r="AP32" s="59"/>
      <c r="AQ32" s="59"/>
      <c r="AR32" s="59"/>
      <c r="AS32" s="59"/>
      <c r="AT32" s="59"/>
      <c r="AU32" s="59"/>
      <c r="AV32" s="59"/>
      <c r="AW32" s="59"/>
      <c r="AX32" s="59"/>
      <c r="AY32" s="59"/>
      <c r="AZ32" s="59"/>
      <c r="BA32" s="59"/>
      <c r="BB32" s="59"/>
      <c r="BC32" s="59"/>
      <c r="BD32" s="59"/>
      <c r="BE32" s="59"/>
      <c r="BF32" s="59"/>
      <c r="BG32" s="59"/>
      <c r="BH32" s="59"/>
      <c r="BI32" s="59"/>
      <c r="BJ32" s="59"/>
      <c r="BK32" s="59"/>
      <c r="BL32" s="59"/>
      <c r="BM32" s="59"/>
      <c r="BN32" s="59"/>
      <c r="BO32" s="59"/>
      <c r="BP32" s="59"/>
      <c r="BQ32" s="59"/>
      <c r="BR32" s="59"/>
      <c r="BS32" s="59"/>
      <c r="BT32" s="59"/>
      <c r="BU32" s="59"/>
      <c r="BV32" s="59"/>
      <c r="BW32" s="59"/>
      <c r="BX32" s="59"/>
      <c r="BY32" s="59"/>
      <c r="BZ32" s="59"/>
      <c r="CA32" s="59"/>
      <c r="CB32" s="59"/>
      <c r="CC32" s="59"/>
      <c r="CD32" s="59"/>
      <c r="CE32" s="59"/>
      <c r="CF32" s="59"/>
      <c r="CG32" s="59"/>
      <c r="CH32" s="59"/>
      <c r="CI32" s="59"/>
      <c r="CJ32" s="59"/>
      <c r="CK32" s="59"/>
      <c r="CL32" s="59"/>
      <c r="CM32" s="59"/>
      <c r="CN32" s="59"/>
      <c r="CO32" s="59"/>
      <c r="CP32" s="59"/>
      <c r="CQ32" s="59"/>
      <c r="CR32" s="59"/>
      <c r="CS32" s="59"/>
      <c r="CT32" s="59"/>
      <c r="CU32" s="59"/>
      <c r="CV32" s="59"/>
      <c r="CW32" s="59"/>
      <c r="CX32" s="59"/>
      <c r="CY32" s="59"/>
      <c r="CZ32" s="59"/>
      <c r="DA32" s="59"/>
      <c r="DB32" s="59"/>
      <c r="DC32" s="59"/>
      <c r="DD32" s="59"/>
      <c r="DE32" s="59"/>
      <c r="DF32" s="59"/>
      <c r="DG32" s="59"/>
      <c r="DH32" s="59"/>
      <c r="DI32" s="59"/>
      <c r="DJ32" s="59"/>
      <c r="DK32" s="59"/>
      <c r="DL32" s="59"/>
      <c r="DM32" s="59"/>
      <c r="DN32" s="59"/>
      <c r="DO32" s="59"/>
      <c r="DP32" s="59"/>
      <c r="DQ32" s="59"/>
      <c r="DR32" s="59"/>
      <c r="DS32" s="59"/>
      <c r="DT32" s="59"/>
      <c r="DU32" s="59"/>
      <c r="DV32" s="59"/>
      <c r="DW32" s="59"/>
      <c r="DX32" s="59"/>
      <c r="DY32" s="59"/>
      <c r="DZ32" s="59"/>
      <c r="EA32" s="59"/>
      <c r="EB32" s="59"/>
      <c r="EC32" s="59"/>
      <c r="ED32" s="59"/>
      <c r="EE32" s="59"/>
      <c r="EF32" s="59"/>
      <c r="EG32" s="59"/>
      <c r="EH32" s="59"/>
      <c r="EI32" s="59"/>
      <c r="EJ32" s="59"/>
      <c r="EK32" s="59"/>
      <c r="EL32" s="59"/>
      <c r="EM32" s="59"/>
      <c r="EN32" s="59"/>
      <c r="EO32" s="59"/>
      <c r="EP32" s="59"/>
      <c r="EQ32" s="59"/>
      <c r="ER32" s="59"/>
      <c r="ES32" s="59"/>
      <c r="ET32" s="59"/>
      <c r="EU32" s="59"/>
      <c r="EV32" s="59"/>
      <c r="EW32" s="59"/>
      <c r="EX32" s="59"/>
      <c r="EY32" s="59"/>
      <c r="EZ32" s="59"/>
      <c r="FA32" s="59"/>
      <c r="FB32" s="59"/>
      <c r="FC32" s="59"/>
      <c r="FD32" s="59"/>
      <c r="FE32" s="59"/>
      <c r="FF32" s="59"/>
      <c r="FG32" s="59"/>
      <c r="FH32" s="59"/>
      <c r="FI32" s="59"/>
      <c r="FJ32" s="59"/>
      <c r="FK32" s="59"/>
      <c r="FL32" s="59"/>
      <c r="FM32" s="59"/>
      <c r="FN32" s="59"/>
      <c r="FO32" s="59"/>
      <c r="FP32" s="59"/>
      <c r="FQ32" s="59"/>
      <c r="FR32" s="59"/>
      <c r="FS32" s="59"/>
      <c r="FT32" s="59"/>
      <c r="FU32" s="59"/>
      <c r="FV32" s="59"/>
      <c r="FW32" s="59"/>
      <c r="FX32" s="59"/>
      <c r="FY32" s="59"/>
      <c r="FZ32" s="59"/>
      <c r="GA32" s="59"/>
      <c r="GB32" s="59"/>
      <c r="GC32" s="59"/>
      <c r="GD32" s="59"/>
      <c r="GE32" s="59"/>
      <c r="GF32" s="59"/>
      <c r="GG32" s="59"/>
      <c r="GH32" s="59"/>
      <c r="GI32" s="59"/>
      <c r="GJ32" s="59"/>
      <c r="GK32" s="59"/>
      <c r="GL32" s="59"/>
      <c r="GM32" s="59"/>
      <c r="GN32" s="59"/>
      <c r="GO32" s="59"/>
      <c r="GP32" s="59"/>
      <c r="GQ32" s="59"/>
      <c r="GR32" s="59"/>
      <c r="GS32" s="59"/>
      <c r="GT32" s="59"/>
      <c r="GU32" s="59"/>
      <c r="GV32" s="59"/>
      <c r="GW32" s="59"/>
      <c r="GX32" s="59"/>
      <c r="GY32" s="59"/>
      <c r="GZ32" s="59"/>
      <c r="HA32" s="59"/>
      <c r="HB32" s="59"/>
      <c r="HC32" s="59"/>
      <c r="HD32" s="59"/>
      <c r="HE32" s="59"/>
      <c r="HF32" s="59"/>
      <c r="HG32" s="59"/>
      <c r="HH32" s="59"/>
      <c r="HI32" s="59"/>
      <c r="HJ32" s="59"/>
      <c r="HK32" s="59"/>
      <c r="HL32" s="59"/>
      <c r="HM32" s="59"/>
      <c r="HN32" s="59"/>
      <c r="HO32" s="59"/>
      <c r="HP32" s="59"/>
      <c r="HQ32" s="59"/>
      <c r="HR32" s="59"/>
      <c r="HS32" s="59"/>
      <c r="HT32" s="59"/>
      <c r="HU32" s="59"/>
      <c r="HV32" s="59"/>
      <c r="HW32" s="59"/>
      <c r="HX32" s="59"/>
      <c r="HY32" s="59"/>
      <c r="HZ32" s="59"/>
      <c r="IA32" s="59"/>
      <c r="IB32" s="59"/>
      <c r="IC32" s="59"/>
      <c r="ID32" s="59"/>
      <c r="IE32" s="59"/>
      <c r="IF32" s="59"/>
      <c r="IG32" s="59"/>
      <c r="IH32" s="59"/>
      <c r="II32" s="59"/>
      <c r="IJ32" s="59"/>
      <c r="IK32" s="59"/>
      <c r="IL32" s="59"/>
      <c r="IM32" s="59"/>
      <c r="IN32" s="59"/>
      <c r="IO32" s="59"/>
      <c r="IP32" s="59"/>
      <c r="IQ32" s="59"/>
      <c r="IR32" s="59"/>
    </row>
  </sheetData>
  <mergeCells count="4">
    <mergeCell ref="A1:B1"/>
    <mergeCell ref="A2:B2"/>
    <mergeCell ref="C1:E2"/>
    <mergeCell ref="A3:E3"/>
  </mergeCells>
  <printOptions horizontalCentered="1" headings="1" gridLines="1"/>
  <pageMargins left="0.75" right="0.75" top="1" bottom="1" header="0.5" footer="0.5"/>
  <pageSetup scale="57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E02A89-3B2A-47DE-8910-94753A33F7CD}">
  <dimension ref="A1:F15"/>
  <sheetViews>
    <sheetView workbookViewId="0">
      <selection activeCell="C23" sqref="C23"/>
    </sheetView>
  </sheetViews>
  <sheetFormatPr defaultRowHeight="12.75" x14ac:dyDescent="0.2"/>
  <cols>
    <col min="1" max="1" width="36.42578125" customWidth="1"/>
    <col min="2" max="2" width="18.5703125" customWidth="1"/>
    <col min="3" max="6" width="16.140625" customWidth="1"/>
  </cols>
  <sheetData>
    <row r="1" spans="1:6" ht="17.25" customHeight="1" x14ac:dyDescent="0.3">
      <c r="A1" s="151" t="s">
        <v>217</v>
      </c>
      <c r="B1" s="152"/>
      <c r="C1" s="158" t="s">
        <v>154</v>
      </c>
      <c r="D1" s="159"/>
      <c r="E1" s="159"/>
      <c r="F1" s="160"/>
    </row>
    <row r="2" spans="1:6" ht="17.25" x14ac:dyDescent="0.3">
      <c r="A2" s="153" t="s">
        <v>214</v>
      </c>
      <c r="B2" s="154"/>
      <c r="C2" s="189"/>
      <c r="D2" s="190"/>
      <c r="E2" s="190"/>
      <c r="F2" s="191"/>
    </row>
    <row r="3" spans="1:6" ht="17.25" x14ac:dyDescent="0.3">
      <c r="A3" s="161" t="s">
        <v>220</v>
      </c>
      <c r="B3" s="168"/>
      <c r="C3" s="169"/>
      <c r="D3" s="169"/>
      <c r="E3" s="169"/>
      <c r="F3" s="170"/>
    </row>
    <row r="4" spans="1:6" ht="17.25" x14ac:dyDescent="0.3">
      <c r="A4" s="157" t="s">
        <v>169</v>
      </c>
      <c r="B4" s="157"/>
      <c r="C4" s="157"/>
      <c r="D4" s="157"/>
      <c r="E4" s="157"/>
      <c r="F4" s="208"/>
    </row>
    <row r="5" spans="1:6" ht="17.25" x14ac:dyDescent="0.3">
      <c r="A5" s="98" t="s">
        <v>155</v>
      </c>
      <c r="B5" s="98" t="s">
        <v>162</v>
      </c>
      <c r="C5" s="99" t="s">
        <v>163</v>
      </c>
      <c r="D5" s="100" t="s">
        <v>164</v>
      </c>
      <c r="E5" s="100" t="s">
        <v>165</v>
      </c>
      <c r="F5" s="196" t="s">
        <v>166</v>
      </c>
    </row>
    <row r="6" spans="1:6" ht="17.25" x14ac:dyDescent="0.3">
      <c r="A6" s="101" t="s">
        <v>156</v>
      </c>
      <c r="B6" s="102"/>
      <c r="C6" s="103"/>
      <c r="D6" s="104"/>
      <c r="E6" s="104"/>
      <c r="F6" s="105"/>
    </row>
    <row r="7" spans="1:6" ht="17.25" x14ac:dyDescent="0.3">
      <c r="A7" s="101" t="s">
        <v>157</v>
      </c>
      <c r="B7" s="102"/>
      <c r="C7" s="103"/>
      <c r="D7" s="106"/>
      <c r="E7" s="104"/>
      <c r="F7" s="105"/>
    </row>
    <row r="8" spans="1:6" ht="17.25" x14ac:dyDescent="0.3">
      <c r="A8" s="101" t="s">
        <v>158</v>
      </c>
      <c r="B8" s="102"/>
      <c r="C8" s="103"/>
      <c r="D8" s="106"/>
      <c r="E8" s="104"/>
      <c r="F8" s="105"/>
    </row>
    <row r="9" spans="1:6" ht="17.25" x14ac:dyDescent="0.3">
      <c r="A9" s="107" t="s">
        <v>159</v>
      </c>
      <c r="B9" s="108"/>
      <c r="C9" s="109"/>
      <c r="D9" s="110"/>
      <c r="E9" s="110"/>
      <c r="F9" s="105"/>
    </row>
    <row r="10" spans="1:6" ht="17.25" x14ac:dyDescent="0.3">
      <c r="A10" s="101" t="s">
        <v>93</v>
      </c>
      <c r="B10" s="111"/>
      <c r="C10" s="102"/>
      <c r="D10" s="104"/>
      <c r="E10" s="104"/>
      <c r="F10" s="105"/>
    </row>
    <row r="11" spans="1:6" ht="17.25" x14ac:dyDescent="0.3">
      <c r="A11" s="112" t="s">
        <v>160</v>
      </c>
      <c r="B11" s="113"/>
      <c r="C11" s="114"/>
      <c r="D11" s="115"/>
      <c r="E11" s="104"/>
      <c r="F11" s="105"/>
    </row>
    <row r="12" spans="1:6" ht="17.25" x14ac:dyDescent="0.3">
      <c r="A12" s="112" t="s">
        <v>15</v>
      </c>
      <c r="B12" s="113"/>
      <c r="C12" s="114"/>
      <c r="D12" s="115"/>
      <c r="E12" s="104"/>
      <c r="F12" s="105"/>
    </row>
    <row r="13" spans="1:6" ht="17.25" x14ac:dyDescent="0.3">
      <c r="A13" s="112" t="s">
        <v>161</v>
      </c>
      <c r="B13" s="113"/>
      <c r="C13" s="114"/>
      <c r="D13" s="115"/>
      <c r="E13" s="104"/>
      <c r="F13" s="105"/>
    </row>
    <row r="14" spans="1:6" ht="17.25" x14ac:dyDescent="0.3">
      <c r="A14" s="107"/>
      <c r="B14" s="108"/>
      <c r="C14" s="109"/>
      <c r="D14" s="110"/>
      <c r="E14" s="110"/>
      <c r="F14" s="105"/>
    </row>
    <row r="15" spans="1:6" ht="20.25" x14ac:dyDescent="0.35">
      <c r="A15" s="205" t="s">
        <v>167</v>
      </c>
      <c r="B15" s="206">
        <f>SUM(B6:B14)</f>
        <v>0</v>
      </c>
      <c r="C15" s="206">
        <f t="shared" ref="C15:F15" si="0">SUM(C6:C14)</f>
        <v>0</v>
      </c>
      <c r="D15" s="206">
        <f t="shared" si="0"/>
        <v>0</v>
      </c>
      <c r="E15" s="206">
        <f t="shared" si="0"/>
        <v>0</v>
      </c>
      <c r="F15" s="207">
        <f t="shared" si="0"/>
        <v>0</v>
      </c>
    </row>
  </sheetData>
  <mergeCells count="5">
    <mergeCell ref="A4:F4"/>
    <mergeCell ref="C1:F2"/>
    <mergeCell ref="A1:B1"/>
    <mergeCell ref="A2:B2"/>
    <mergeCell ref="A3:F3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B62EDA-F330-42E0-99D8-D7E7D976F000}">
  <dimension ref="A1:F15"/>
  <sheetViews>
    <sheetView workbookViewId="0">
      <selection activeCell="C24" sqref="C24"/>
    </sheetView>
  </sheetViews>
  <sheetFormatPr defaultRowHeight="12.75" x14ac:dyDescent="0.2"/>
  <cols>
    <col min="1" max="1" width="41.85546875" customWidth="1"/>
    <col min="2" max="6" width="16.7109375" customWidth="1"/>
  </cols>
  <sheetData>
    <row r="1" spans="1:6" ht="20.100000000000001" customHeight="1" x14ac:dyDescent="0.3">
      <c r="A1" s="158" t="s">
        <v>218</v>
      </c>
      <c r="B1" s="160"/>
      <c r="C1" s="163" t="s">
        <v>154</v>
      </c>
      <c r="D1" s="164"/>
      <c r="E1" s="164"/>
      <c r="F1" s="165"/>
    </row>
    <row r="2" spans="1:6" ht="20.100000000000001" customHeight="1" x14ac:dyDescent="0.3">
      <c r="A2" s="153" t="s">
        <v>215</v>
      </c>
      <c r="B2" s="154"/>
      <c r="C2" s="192"/>
      <c r="D2" s="193"/>
      <c r="E2" s="193"/>
      <c r="F2" s="194"/>
    </row>
    <row r="3" spans="1:6" ht="17.25" x14ac:dyDescent="0.3">
      <c r="A3" s="161" t="s">
        <v>221</v>
      </c>
      <c r="B3" s="168"/>
      <c r="C3" s="169"/>
      <c r="D3" s="169"/>
      <c r="E3" s="169"/>
      <c r="F3" s="170"/>
    </row>
    <row r="4" spans="1:6" ht="17.25" x14ac:dyDescent="0.3">
      <c r="A4" s="162" t="s">
        <v>168</v>
      </c>
      <c r="B4" s="162"/>
      <c r="C4" s="162"/>
      <c r="D4" s="162"/>
      <c r="E4" s="162"/>
      <c r="F4" s="195"/>
    </row>
    <row r="5" spans="1:6" ht="17.25" x14ac:dyDescent="0.3">
      <c r="A5" s="98" t="s">
        <v>155</v>
      </c>
      <c r="B5" s="98" t="s">
        <v>162</v>
      </c>
      <c r="C5" s="99" t="s">
        <v>163</v>
      </c>
      <c r="D5" s="100" t="s">
        <v>164</v>
      </c>
      <c r="E5" s="100" t="s">
        <v>165</v>
      </c>
      <c r="F5" s="196" t="s">
        <v>166</v>
      </c>
    </row>
    <row r="6" spans="1:6" ht="17.25" x14ac:dyDescent="0.3">
      <c r="A6" s="101" t="s">
        <v>156</v>
      </c>
      <c r="B6" s="102"/>
      <c r="C6" s="103"/>
      <c r="D6" s="104"/>
      <c r="E6" s="104"/>
      <c r="F6" s="105"/>
    </row>
    <row r="7" spans="1:6" ht="17.25" x14ac:dyDescent="0.3">
      <c r="A7" s="101" t="s">
        <v>157</v>
      </c>
      <c r="B7" s="102"/>
      <c r="C7" s="103"/>
      <c r="D7" s="106"/>
      <c r="E7" s="104"/>
      <c r="F7" s="105"/>
    </row>
    <row r="8" spans="1:6" ht="17.25" x14ac:dyDescent="0.3">
      <c r="A8" s="101" t="s">
        <v>158</v>
      </c>
      <c r="B8" s="102"/>
      <c r="C8" s="103"/>
      <c r="D8" s="106"/>
      <c r="E8" s="104"/>
      <c r="F8" s="105"/>
    </row>
    <row r="9" spans="1:6" ht="17.25" x14ac:dyDescent="0.3">
      <c r="A9" s="107" t="s">
        <v>159</v>
      </c>
      <c r="B9" s="108"/>
      <c r="C9" s="109"/>
      <c r="D9" s="110"/>
      <c r="E9" s="110"/>
      <c r="F9" s="105"/>
    </row>
    <row r="10" spans="1:6" ht="17.25" x14ac:dyDescent="0.3">
      <c r="A10" s="101" t="s">
        <v>93</v>
      </c>
      <c r="B10" s="111"/>
      <c r="C10" s="102"/>
      <c r="D10" s="104"/>
      <c r="E10" s="104"/>
      <c r="F10" s="105"/>
    </row>
    <row r="11" spans="1:6" ht="17.25" x14ac:dyDescent="0.3">
      <c r="A11" s="112" t="s">
        <v>160</v>
      </c>
      <c r="B11" s="113"/>
      <c r="C11" s="114"/>
      <c r="D11" s="115"/>
      <c r="E11" s="104"/>
      <c r="F11" s="105"/>
    </row>
    <row r="12" spans="1:6" ht="17.25" x14ac:dyDescent="0.3">
      <c r="A12" s="112" t="s">
        <v>15</v>
      </c>
      <c r="B12" s="113"/>
      <c r="C12" s="114"/>
      <c r="D12" s="115"/>
      <c r="E12" s="104"/>
      <c r="F12" s="105"/>
    </row>
    <row r="13" spans="1:6" ht="17.25" x14ac:dyDescent="0.3">
      <c r="A13" s="112" t="s">
        <v>161</v>
      </c>
      <c r="B13" s="113"/>
      <c r="C13" s="114"/>
      <c r="D13" s="115"/>
      <c r="E13" s="104"/>
      <c r="F13" s="105"/>
    </row>
    <row r="14" spans="1:6" ht="17.25" x14ac:dyDescent="0.3">
      <c r="A14" s="107"/>
      <c r="B14" s="108"/>
      <c r="C14" s="109"/>
      <c r="D14" s="110"/>
      <c r="E14" s="110"/>
      <c r="F14" s="105"/>
    </row>
    <row r="15" spans="1:6" ht="20.25" x14ac:dyDescent="0.35">
      <c r="A15" s="205" t="s">
        <v>167</v>
      </c>
      <c r="B15" s="206">
        <f>SUM(B6:B14)</f>
        <v>0</v>
      </c>
      <c r="C15" s="206">
        <f t="shared" ref="C15:F15" si="0">SUM(C6:C14)</f>
        <v>0</v>
      </c>
      <c r="D15" s="206">
        <f t="shared" si="0"/>
        <v>0</v>
      </c>
      <c r="E15" s="206">
        <f t="shared" si="0"/>
        <v>0</v>
      </c>
      <c r="F15" s="207">
        <f t="shared" si="0"/>
        <v>0</v>
      </c>
    </row>
  </sheetData>
  <mergeCells count="5">
    <mergeCell ref="A4:F4"/>
    <mergeCell ref="A1:B1"/>
    <mergeCell ref="C1:F2"/>
    <mergeCell ref="A2:B2"/>
    <mergeCell ref="A3:F3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7C0EEA-4975-4082-B7EE-FB165AE4EAE8}">
  <sheetPr>
    <tabColor theme="6" tint="0.39997558519241921"/>
  </sheetPr>
  <dimension ref="A1:I62"/>
  <sheetViews>
    <sheetView tabSelected="1" workbookViewId="0">
      <selection activeCell="N14" sqref="N14"/>
    </sheetView>
  </sheetViews>
  <sheetFormatPr defaultRowHeight="12.75" x14ac:dyDescent="0.2"/>
  <cols>
    <col min="1" max="1" width="30.7109375" bestFit="1" customWidth="1"/>
    <col min="2" max="2" width="36.85546875" bestFit="1" customWidth="1"/>
    <col min="3" max="3" width="7.5703125" bestFit="1" customWidth="1"/>
    <col min="4" max="4" width="13.140625" bestFit="1" customWidth="1"/>
    <col min="5" max="9" width="12" customWidth="1"/>
  </cols>
  <sheetData>
    <row r="1" spans="1:9" ht="20.100000000000001" customHeight="1" x14ac:dyDescent="0.3">
      <c r="A1" s="158" t="s">
        <v>219</v>
      </c>
      <c r="B1" s="160"/>
      <c r="C1" s="166" t="s">
        <v>154</v>
      </c>
      <c r="D1" s="167"/>
      <c r="E1" s="167"/>
      <c r="F1" s="167"/>
      <c r="G1" s="167"/>
      <c r="H1" s="167"/>
      <c r="I1" s="167"/>
    </row>
    <row r="2" spans="1:9" ht="20.100000000000001" customHeight="1" x14ac:dyDescent="0.3">
      <c r="A2" s="153" t="s">
        <v>215</v>
      </c>
      <c r="B2" s="154"/>
      <c r="C2" s="192"/>
      <c r="D2" s="193"/>
      <c r="E2" s="193"/>
      <c r="F2" s="193"/>
      <c r="G2" s="193"/>
      <c r="H2" s="193"/>
      <c r="I2" s="193"/>
    </row>
    <row r="3" spans="1:9" ht="17.25" x14ac:dyDescent="0.3">
      <c r="A3" s="171" t="s">
        <v>220</v>
      </c>
      <c r="B3" s="172"/>
      <c r="C3" s="147"/>
      <c r="D3" s="147"/>
      <c r="E3" s="147"/>
      <c r="F3" s="147"/>
      <c r="G3" s="147"/>
      <c r="H3" s="147"/>
      <c r="I3" s="147"/>
    </row>
    <row r="4" spans="1:9" ht="51.75" x14ac:dyDescent="0.3">
      <c r="A4" s="120" t="s">
        <v>52</v>
      </c>
      <c r="B4" s="120" t="s">
        <v>108</v>
      </c>
      <c r="C4" s="120" t="s">
        <v>175</v>
      </c>
      <c r="D4" s="120" t="s">
        <v>176</v>
      </c>
      <c r="E4" s="121" t="s">
        <v>177</v>
      </c>
      <c r="F4" s="122" t="s">
        <v>178</v>
      </c>
      <c r="G4" s="121" t="s">
        <v>179</v>
      </c>
      <c r="H4" s="121" t="s">
        <v>180</v>
      </c>
      <c r="I4" s="197" t="s">
        <v>181</v>
      </c>
    </row>
    <row r="5" spans="1:9" ht="17.25" x14ac:dyDescent="0.3">
      <c r="A5" s="123" t="s">
        <v>182</v>
      </c>
      <c r="B5" s="123"/>
      <c r="C5" s="124"/>
      <c r="D5" s="124"/>
      <c r="E5" s="125"/>
      <c r="F5" s="126"/>
      <c r="G5" s="125"/>
      <c r="H5" s="125"/>
      <c r="I5" s="198"/>
    </row>
    <row r="6" spans="1:9" ht="17.25" x14ac:dyDescent="0.3">
      <c r="A6" s="59"/>
      <c r="B6" s="38" t="s">
        <v>141</v>
      </c>
      <c r="C6" s="127">
        <v>0</v>
      </c>
      <c r="D6" s="128">
        <v>1</v>
      </c>
      <c r="E6" s="129">
        <v>1</v>
      </c>
      <c r="F6" s="129">
        <f t="shared" ref="F6:F10" si="0">1-E6</f>
        <v>0</v>
      </c>
      <c r="G6" s="130">
        <f>E6*D6</f>
        <v>1</v>
      </c>
      <c r="H6" s="130">
        <f>F6*D6</f>
        <v>0</v>
      </c>
      <c r="I6" s="199">
        <f t="shared" ref="I6:I10" si="1">G6+H6</f>
        <v>1</v>
      </c>
    </row>
    <row r="7" spans="1:9" ht="17.25" x14ac:dyDescent="0.3">
      <c r="A7" s="131"/>
      <c r="B7" s="38" t="s">
        <v>142</v>
      </c>
      <c r="C7" s="127">
        <v>0</v>
      </c>
      <c r="D7" s="132">
        <v>1</v>
      </c>
      <c r="E7" s="129">
        <v>1</v>
      </c>
      <c r="F7" s="129">
        <f t="shared" si="0"/>
        <v>0</v>
      </c>
      <c r="G7" s="130">
        <f>E7*D7</f>
        <v>1</v>
      </c>
      <c r="H7" s="130">
        <f>F7*D7</f>
        <v>0</v>
      </c>
      <c r="I7" s="199">
        <f t="shared" si="1"/>
        <v>1</v>
      </c>
    </row>
    <row r="8" spans="1:9" ht="17.25" x14ac:dyDescent="0.3">
      <c r="A8" s="131"/>
      <c r="B8" s="42" t="s">
        <v>120</v>
      </c>
      <c r="C8" s="127">
        <v>0</v>
      </c>
      <c r="D8" s="132">
        <v>1</v>
      </c>
      <c r="E8" s="129"/>
      <c r="F8" s="129">
        <f t="shared" si="0"/>
        <v>1</v>
      </c>
      <c r="G8" s="130">
        <f t="shared" ref="G8:G9" si="2">E8*D8</f>
        <v>0</v>
      </c>
      <c r="H8" s="130">
        <f t="shared" ref="H8:H9" si="3">F8*D8</f>
        <v>1</v>
      </c>
      <c r="I8" s="199">
        <f t="shared" si="1"/>
        <v>1</v>
      </c>
    </row>
    <row r="9" spans="1:9" ht="17.25" x14ac:dyDescent="0.3">
      <c r="A9" s="131"/>
      <c r="B9" s="38"/>
      <c r="C9" s="127">
        <v>0</v>
      </c>
      <c r="D9" s="132">
        <v>1</v>
      </c>
      <c r="E9" s="129"/>
      <c r="F9" s="129">
        <f t="shared" si="0"/>
        <v>1</v>
      </c>
      <c r="G9" s="130">
        <f t="shared" si="2"/>
        <v>0</v>
      </c>
      <c r="H9" s="130">
        <f t="shared" si="3"/>
        <v>1</v>
      </c>
      <c r="I9" s="199">
        <f t="shared" si="1"/>
        <v>1</v>
      </c>
    </row>
    <row r="10" spans="1:9" ht="17.25" x14ac:dyDescent="0.3">
      <c r="A10" s="131"/>
      <c r="C10" s="127">
        <v>0</v>
      </c>
      <c r="D10" s="132">
        <v>1</v>
      </c>
      <c r="E10" s="129">
        <v>0</v>
      </c>
      <c r="F10" s="129">
        <f t="shared" si="0"/>
        <v>1</v>
      </c>
      <c r="G10" s="130">
        <f>E10*D10</f>
        <v>0</v>
      </c>
      <c r="H10" s="130">
        <f>F10*D10</f>
        <v>1</v>
      </c>
      <c r="I10" s="199">
        <f t="shared" si="1"/>
        <v>1</v>
      </c>
    </row>
    <row r="11" spans="1:9" ht="17.25" x14ac:dyDescent="0.3">
      <c r="A11" s="53" t="s">
        <v>183</v>
      </c>
      <c r="B11" s="53"/>
      <c r="C11" s="133">
        <f>SUM(C6:C10)</f>
        <v>0</v>
      </c>
      <c r="D11" s="133">
        <f>SUM(D6:D10)</f>
        <v>5</v>
      </c>
      <c r="E11" s="54"/>
      <c r="F11" s="55"/>
      <c r="G11" s="134">
        <f>SUM(G6:G10)</f>
        <v>2</v>
      </c>
      <c r="H11" s="134">
        <f>SUM(H6:H10)</f>
        <v>3</v>
      </c>
      <c r="I11" s="200">
        <f>SUM(I6:I10)</f>
        <v>5</v>
      </c>
    </row>
    <row r="12" spans="1:9" ht="17.25" x14ac:dyDescent="0.3">
      <c r="A12" s="123" t="s">
        <v>184</v>
      </c>
      <c r="B12" s="123"/>
      <c r="C12" s="135"/>
      <c r="D12" s="135"/>
      <c r="E12" s="59"/>
      <c r="F12" s="59"/>
      <c r="G12" s="59"/>
      <c r="H12" s="59"/>
      <c r="I12" s="201"/>
    </row>
    <row r="13" spans="1:9" ht="17.25" x14ac:dyDescent="0.3">
      <c r="A13" s="59"/>
      <c r="B13" s="59" t="s">
        <v>185</v>
      </c>
      <c r="C13" s="127">
        <v>0</v>
      </c>
      <c r="D13" s="128">
        <v>1</v>
      </c>
      <c r="E13" s="129">
        <v>0</v>
      </c>
      <c r="F13" s="129">
        <f t="shared" ref="F13:F14" si="4">1-E13</f>
        <v>1</v>
      </c>
      <c r="G13" s="130">
        <f>E13*D13</f>
        <v>0</v>
      </c>
      <c r="H13" s="130">
        <f>F13*D13</f>
        <v>1</v>
      </c>
      <c r="I13" s="199">
        <f t="shared" ref="I13:I14" si="5">G13+H13</f>
        <v>1</v>
      </c>
    </row>
    <row r="14" spans="1:9" ht="17.25" x14ac:dyDescent="0.3">
      <c r="A14" s="59"/>
      <c r="B14" s="59" t="s">
        <v>130</v>
      </c>
      <c r="C14" s="127">
        <v>0</v>
      </c>
      <c r="D14" s="128">
        <v>1</v>
      </c>
      <c r="E14" s="129">
        <v>1</v>
      </c>
      <c r="F14" s="129">
        <f t="shared" si="4"/>
        <v>0</v>
      </c>
      <c r="G14" s="130">
        <f>E14*D14</f>
        <v>1</v>
      </c>
      <c r="H14" s="130">
        <f>F14*D14</f>
        <v>0</v>
      </c>
      <c r="I14" s="199">
        <f t="shared" si="5"/>
        <v>1</v>
      </c>
    </row>
    <row r="15" spans="1:9" ht="17.25" x14ac:dyDescent="0.3">
      <c r="A15" s="53" t="s">
        <v>186</v>
      </c>
      <c r="B15" s="53"/>
      <c r="C15" s="133">
        <f>SUM(C13:C13)</f>
        <v>0</v>
      </c>
      <c r="D15" s="133">
        <f>SUM(D13:D14)</f>
        <v>2</v>
      </c>
      <c r="E15" s="54"/>
      <c r="F15" s="55"/>
      <c r="G15" s="134">
        <f t="shared" ref="G15:I15" si="6">SUM(G13:G14)</f>
        <v>1</v>
      </c>
      <c r="H15" s="134">
        <f t="shared" si="6"/>
        <v>1</v>
      </c>
      <c r="I15" s="200">
        <f t="shared" si="6"/>
        <v>2</v>
      </c>
    </row>
    <row r="16" spans="1:9" ht="17.25" x14ac:dyDescent="0.3">
      <c r="A16" s="123" t="s">
        <v>187</v>
      </c>
      <c r="B16" s="123"/>
      <c r="C16" s="135"/>
      <c r="D16" s="135"/>
      <c r="E16" s="59"/>
      <c r="F16" s="59"/>
      <c r="G16" s="59"/>
      <c r="H16" s="59"/>
      <c r="I16" s="201"/>
    </row>
    <row r="17" spans="1:9" ht="17.25" x14ac:dyDescent="0.3">
      <c r="A17" s="59"/>
      <c r="B17" s="59" t="s">
        <v>121</v>
      </c>
      <c r="C17" s="135"/>
      <c r="D17" s="128">
        <v>1</v>
      </c>
      <c r="E17" s="129">
        <f>G$14/D$14</f>
        <v>1</v>
      </c>
      <c r="F17" s="129">
        <f>1-E17</f>
        <v>0</v>
      </c>
      <c r="G17" s="130">
        <f>E17*D17</f>
        <v>1</v>
      </c>
      <c r="H17" s="130">
        <f>F17*D17</f>
        <v>0</v>
      </c>
      <c r="I17" s="199">
        <f>G17+H17</f>
        <v>1</v>
      </c>
    </row>
    <row r="18" spans="1:9" ht="17.25" x14ac:dyDescent="0.3">
      <c r="A18" s="59"/>
      <c r="B18" s="59" t="s">
        <v>122</v>
      </c>
      <c r="C18" s="135"/>
      <c r="D18" s="128">
        <v>1</v>
      </c>
      <c r="E18" s="129">
        <f>G$14/D$14</f>
        <v>1</v>
      </c>
      <c r="F18" s="129">
        <f t="shared" ref="F18:F19" si="7">1-E18</f>
        <v>0</v>
      </c>
      <c r="G18" s="130">
        <f>E18*D18</f>
        <v>1</v>
      </c>
      <c r="H18" s="130">
        <f>F18*D18</f>
        <v>0</v>
      </c>
      <c r="I18" s="199">
        <f t="shared" ref="I18:I19" si="8">G18+H18</f>
        <v>1</v>
      </c>
    </row>
    <row r="19" spans="1:9" ht="17.25" x14ac:dyDescent="0.3">
      <c r="A19" s="59"/>
      <c r="B19" s="59" t="s">
        <v>123</v>
      </c>
      <c r="C19" s="135"/>
      <c r="D19" s="128">
        <v>1</v>
      </c>
      <c r="E19" s="129">
        <f>G$14/D$14</f>
        <v>1</v>
      </c>
      <c r="F19" s="129">
        <f t="shared" si="7"/>
        <v>0</v>
      </c>
      <c r="G19" s="130">
        <f>E19*D19</f>
        <v>1</v>
      </c>
      <c r="H19" s="130">
        <f>F19*D19</f>
        <v>0</v>
      </c>
      <c r="I19" s="199">
        <f t="shared" si="8"/>
        <v>1</v>
      </c>
    </row>
    <row r="20" spans="1:9" ht="17.25" x14ac:dyDescent="0.3">
      <c r="A20" s="59"/>
      <c r="B20" s="59" t="s">
        <v>124</v>
      </c>
      <c r="C20" s="135"/>
      <c r="D20" s="128">
        <v>1</v>
      </c>
      <c r="E20" s="129">
        <f>G$14/D$14</f>
        <v>1</v>
      </c>
      <c r="F20" s="129">
        <f>1-E20</f>
        <v>0</v>
      </c>
      <c r="G20" s="130">
        <f>E20*D20</f>
        <v>1</v>
      </c>
      <c r="H20" s="130">
        <f>F20*D20</f>
        <v>0</v>
      </c>
      <c r="I20" s="199">
        <f>G20+H20</f>
        <v>1</v>
      </c>
    </row>
    <row r="21" spans="1:9" ht="17.25" x14ac:dyDescent="0.3">
      <c r="A21" s="53" t="s">
        <v>188</v>
      </c>
      <c r="B21" s="53"/>
      <c r="C21" s="53"/>
      <c r="D21" s="133">
        <f>SUM(D17:D20)</f>
        <v>4</v>
      </c>
      <c r="E21" s="54"/>
      <c r="F21" s="55"/>
      <c r="G21" s="133">
        <f>SUM(G17:G20)</f>
        <v>4</v>
      </c>
      <c r="H21" s="133">
        <f>SUM(H17:H20)</f>
        <v>0</v>
      </c>
      <c r="I21" s="202">
        <f>SUM(I17:I20)</f>
        <v>4</v>
      </c>
    </row>
    <row r="22" spans="1:9" ht="17.25" x14ac:dyDescent="0.3">
      <c r="A22" s="123" t="s">
        <v>189</v>
      </c>
      <c r="B22" s="123"/>
      <c r="C22" s="135"/>
      <c r="D22" s="135"/>
      <c r="E22" s="59"/>
      <c r="F22" s="59"/>
      <c r="G22" s="59"/>
      <c r="H22" s="59"/>
      <c r="I22" s="201"/>
    </row>
    <row r="23" spans="1:9" ht="17.25" x14ac:dyDescent="0.3">
      <c r="A23" s="59"/>
      <c r="B23" s="59" t="s">
        <v>77</v>
      </c>
      <c r="C23" s="135"/>
      <c r="D23" s="128">
        <v>1</v>
      </c>
      <c r="E23" s="129">
        <v>0</v>
      </c>
      <c r="F23" s="129">
        <f t="shared" ref="F23:F25" si="9">1-E23</f>
        <v>1</v>
      </c>
      <c r="G23" s="130">
        <f>E23*D23</f>
        <v>0</v>
      </c>
      <c r="H23" s="130">
        <f>F23*D23</f>
        <v>1</v>
      </c>
      <c r="I23" s="199">
        <f t="shared" ref="I23:I25" si="10">G23+H23</f>
        <v>1</v>
      </c>
    </row>
    <row r="24" spans="1:9" ht="17.25" x14ac:dyDescent="0.3">
      <c r="A24" s="59"/>
      <c r="B24" s="59" t="s">
        <v>88</v>
      </c>
      <c r="C24" s="135"/>
      <c r="D24" s="128">
        <v>1</v>
      </c>
      <c r="E24" s="129">
        <v>0</v>
      </c>
      <c r="F24" s="129">
        <f t="shared" si="9"/>
        <v>1</v>
      </c>
      <c r="G24" s="130">
        <f>E24*D24</f>
        <v>0</v>
      </c>
      <c r="H24" s="130">
        <f>F24*D24</f>
        <v>1</v>
      </c>
      <c r="I24" s="199">
        <f t="shared" si="10"/>
        <v>1</v>
      </c>
    </row>
    <row r="25" spans="1:9" ht="17.25" x14ac:dyDescent="0.3">
      <c r="A25" s="59"/>
      <c r="B25" s="59" t="s">
        <v>119</v>
      </c>
      <c r="C25" s="135"/>
      <c r="D25" s="128">
        <v>1</v>
      </c>
      <c r="E25" s="129">
        <v>0</v>
      </c>
      <c r="F25" s="129">
        <f t="shared" si="9"/>
        <v>1</v>
      </c>
      <c r="G25" s="130">
        <f>E25*D25</f>
        <v>0</v>
      </c>
      <c r="H25" s="130">
        <f>F25*D25</f>
        <v>1</v>
      </c>
      <c r="I25" s="199">
        <f t="shared" si="10"/>
        <v>1</v>
      </c>
    </row>
    <row r="26" spans="1:9" ht="17.25" x14ac:dyDescent="0.3">
      <c r="A26" s="53" t="s">
        <v>190</v>
      </c>
      <c r="B26" s="53"/>
      <c r="C26" s="53"/>
      <c r="D26" s="133">
        <f>SUM(D22:D25)</f>
        <v>3</v>
      </c>
      <c r="E26" s="54"/>
      <c r="F26" s="55"/>
      <c r="G26" s="133">
        <f>SUM(G22:G25)</f>
        <v>0</v>
      </c>
      <c r="H26" s="133">
        <f>SUM(H22:H25)</f>
        <v>3</v>
      </c>
      <c r="I26" s="202">
        <f>SUM(I22:I25)</f>
        <v>3</v>
      </c>
    </row>
    <row r="27" spans="1:9" ht="17.25" x14ac:dyDescent="0.3">
      <c r="A27" s="123" t="s">
        <v>191</v>
      </c>
      <c r="B27" s="123"/>
      <c r="C27" s="124"/>
      <c r="D27" s="124"/>
      <c r="E27" s="125"/>
      <c r="F27" s="126"/>
      <c r="G27" s="125"/>
      <c r="H27" s="125"/>
      <c r="I27" s="198"/>
    </row>
    <row r="28" spans="1:9" x14ac:dyDescent="0.3">
      <c r="A28" s="59"/>
      <c r="B28" s="59" t="s">
        <v>14</v>
      </c>
      <c r="C28" s="135"/>
      <c r="D28" s="128">
        <v>1</v>
      </c>
      <c r="E28" s="129">
        <v>0</v>
      </c>
      <c r="F28" s="129">
        <f t="shared" ref="F28:F33" si="11">1-E28</f>
        <v>1</v>
      </c>
      <c r="G28" s="130">
        <f t="shared" ref="G28:G33" si="12">E28*D28</f>
        <v>0</v>
      </c>
      <c r="H28" s="130">
        <f t="shared" ref="H28:H33" si="13">F28*D28</f>
        <v>1</v>
      </c>
      <c r="I28" s="199">
        <f t="shared" ref="I28:I33" si="14">G28+H28</f>
        <v>1</v>
      </c>
    </row>
    <row r="29" spans="1:9" ht="17.25" x14ac:dyDescent="0.3">
      <c r="A29" s="59"/>
      <c r="B29" s="59" t="s">
        <v>75</v>
      </c>
      <c r="C29" s="135"/>
      <c r="D29" s="128">
        <v>1</v>
      </c>
      <c r="E29" s="129">
        <v>0.5</v>
      </c>
      <c r="F29" s="129">
        <f t="shared" si="11"/>
        <v>0.5</v>
      </c>
      <c r="G29" s="130">
        <f t="shared" si="12"/>
        <v>0.5</v>
      </c>
      <c r="H29" s="130">
        <f t="shared" si="13"/>
        <v>0.5</v>
      </c>
      <c r="I29" s="199">
        <f t="shared" si="14"/>
        <v>1</v>
      </c>
    </row>
    <row r="30" spans="1:9" ht="17.25" x14ac:dyDescent="0.3">
      <c r="A30" s="59"/>
      <c r="B30" s="59" t="s">
        <v>192</v>
      </c>
      <c r="C30" s="135"/>
      <c r="D30" s="128">
        <v>1</v>
      </c>
      <c r="E30" s="129">
        <v>0.5</v>
      </c>
      <c r="F30" s="129">
        <f t="shared" si="11"/>
        <v>0.5</v>
      </c>
      <c r="G30" s="130">
        <f t="shared" si="12"/>
        <v>0.5</v>
      </c>
      <c r="H30" s="130">
        <f t="shared" si="13"/>
        <v>0.5</v>
      </c>
      <c r="I30" s="199">
        <f t="shared" si="14"/>
        <v>1</v>
      </c>
    </row>
    <row r="31" spans="1:9" ht="17.25" x14ac:dyDescent="0.3">
      <c r="A31" s="59"/>
      <c r="B31" s="59" t="s">
        <v>67</v>
      </c>
      <c r="C31" s="135"/>
      <c r="D31" s="128">
        <v>1</v>
      </c>
      <c r="E31" s="129">
        <v>0.5</v>
      </c>
      <c r="F31" s="129">
        <f t="shared" si="11"/>
        <v>0.5</v>
      </c>
      <c r="G31" s="130">
        <f t="shared" si="12"/>
        <v>0.5</v>
      </c>
      <c r="H31" s="130">
        <f t="shared" si="13"/>
        <v>0.5</v>
      </c>
      <c r="I31" s="199">
        <f t="shared" si="14"/>
        <v>1</v>
      </c>
    </row>
    <row r="32" spans="1:9" ht="17.25" x14ac:dyDescent="0.3">
      <c r="A32" s="59"/>
      <c r="B32" s="59" t="s">
        <v>125</v>
      </c>
      <c r="C32" s="135"/>
      <c r="D32" s="128">
        <v>1</v>
      </c>
      <c r="E32" s="129">
        <v>0</v>
      </c>
      <c r="F32" s="129">
        <f t="shared" si="11"/>
        <v>1</v>
      </c>
      <c r="G32" s="130">
        <f t="shared" si="12"/>
        <v>0</v>
      </c>
      <c r="H32" s="130">
        <f t="shared" si="13"/>
        <v>1</v>
      </c>
      <c r="I32" s="199">
        <f t="shared" si="14"/>
        <v>1</v>
      </c>
    </row>
    <row r="33" spans="1:9" ht="17.25" x14ac:dyDescent="0.3">
      <c r="A33" s="131"/>
      <c r="B33" s="59" t="s">
        <v>193</v>
      </c>
      <c r="C33" s="135"/>
      <c r="D33" s="128">
        <v>1</v>
      </c>
      <c r="E33" s="129">
        <v>0.5</v>
      </c>
      <c r="F33" s="129">
        <f t="shared" si="11"/>
        <v>0.5</v>
      </c>
      <c r="G33" s="130">
        <f t="shared" si="12"/>
        <v>0.5</v>
      </c>
      <c r="H33" s="130">
        <f t="shared" si="13"/>
        <v>0.5</v>
      </c>
      <c r="I33" s="199">
        <f t="shared" si="14"/>
        <v>1</v>
      </c>
    </row>
    <row r="34" spans="1:9" ht="17.25" x14ac:dyDescent="0.3">
      <c r="A34" s="53" t="s">
        <v>194</v>
      </c>
      <c r="B34" s="53"/>
      <c r="C34" s="53"/>
      <c r="D34" s="133">
        <f>SUM(D28:D33)</f>
        <v>6</v>
      </c>
      <c r="E34" s="54"/>
      <c r="F34" s="55"/>
      <c r="G34" s="133">
        <f>SUM(G28:G33)</f>
        <v>2</v>
      </c>
      <c r="H34" s="133">
        <f>SUM(H28:H33)</f>
        <v>4</v>
      </c>
      <c r="I34" s="202">
        <f>SUM(I28:I33)</f>
        <v>6</v>
      </c>
    </row>
    <row r="35" spans="1:9" ht="17.25" x14ac:dyDescent="0.3">
      <c r="A35" s="123" t="s">
        <v>195</v>
      </c>
      <c r="B35" s="123"/>
      <c r="C35" s="124"/>
      <c r="D35" s="124"/>
      <c r="E35" s="125"/>
      <c r="F35" s="126"/>
      <c r="G35" s="125"/>
      <c r="H35" s="125"/>
      <c r="I35" s="198"/>
    </row>
    <row r="36" spans="1:9" ht="17.25" x14ac:dyDescent="0.3">
      <c r="A36" s="59"/>
      <c r="B36" s="59" t="s">
        <v>196</v>
      </c>
      <c r="C36" s="135"/>
      <c r="D36" s="128">
        <v>1</v>
      </c>
      <c r="E36" s="129">
        <v>0.5</v>
      </c>
      <c r="F36" s="129">
        <f>1-E36</f>
        <v>0.5</v>
      </c>
      <c r="G36" s="130">
        <f>E36*D36</f>
        <v>0.5</v>
      </c>
      <c r="H36" s="130">
        <f>F36*D36</f>
        <v>0.5</v>
      </c>
      <c r="I36" s="199">
        <f t="shared" ref="I36" si="15">G36+H36</f>
        <v>1</v>
      </c>
    </row>
    <row r="37" spans="1:9" ht="17.25" x14ac:dyDescent="0.3">
      <c r="A37" s="53" t="s">
        <v>197</v>
      </c>
      <c r="B37" s="53"/>
      <c r="C37" s="53"/>
      <c r="D37" s="133">
        <f>SUM(D36:D36)</f>
        <v>1</v>
      </c>
      <c r="E37" s="54"/>
      <c r="F37" s="55"/>
      <c r="G37" s="133">
        <f>SUM(G36:G36)</f>
        <v>0.5</v>
      </c>
      <c r="H37" s="133">
        <f>SUM(H36:H36)</f>
        <v>0.5</v>
      </c>
      <c r="I37" s="202">
        <f>SUM(I36:I36)</f>
        <v>1</v>
      </c>
    </row>
    <row r="38" spans="1:9" ht="17.25" x14ac:dyDescent="0.3">
      <c r="A38" s="59" t="s">
        <v>198</v>
      </c>
      <c r="B38" s="59"/>
      <c r="C38" s="59"/>
      <c r="D38" s="59"/>
      <c r="E38" s="59"/>
      <c r="F38" s="59"/>
      <c r="G38" s="59"/>
      <c r="H38" s="59"/>
      <c r="I38" s="201"/>
    </row>
    <row r="39" spans="1:9" ht="17.25" x14ac:dyDescent="0.3">
      <c r="A39" s="59"/>
      <c r="B39" s="59" t="s">
        <v>209</v>
      </c>
      <c r="C39" s="59"/>
      <c r="D39" s="136">
        <v>1</v>
      </c>
      <c r="E39" s="138">
        <v>0.5</v>
      </c>
      <c r="F39" s="138">
        <f>1-E39%</f>
        <v>0.995</v>
      </c>
      <c r="G39" s="137">
        <v>0</v>
      </c>
      <c r="H39" s="136">
        <f>+F39*D39</f>
        <v>0.995</v>
      </c>
      <c r="I39" s="203">
        <f>+G39+H39</f>
        <v>0.995</v>
      </c>
    </row>
    <row r="40" spans="1:9" ht="17.25" x14ac:dyDescent="0.3">
      <c r="A40" s="59"/>
      <c r="B40" s="59" t="s">
        <v>209</v>
      </c>
      <c r="C40" s="59"/>
      <c r="D40" s="136">
        <v>1</v>
      </c>
      <c r="E40" s="138">
        <v>0.5</v>
      </c>
      <c r="F40" s="138">
        <f t="shared" ref="F40:F41" si="16">1-E40%</f>
        <v>0.995</v>
      </c>
      <c r="G40" s="137">
        <v>0</v>
      </c>
      <c r="H40" s="136">
        <f>+F40*D40</f>
        <v>0.995</v>
      </c>
      <c r="I40" s="203">
        <f>+G40+H40</f>
        <v>0.995</v>
      </c>
    </row>
    <row r="41" spans="1:9" ht="17.25" x14ac:dyDescent="0.3">
      <c r="A41" s="59"/>
      <c r="B41" s="59" t="s">
        <v>209</v>
      </c>
      <c r="C41" s="59"/>
      <c r="D41" s="128">
        <v>1</v>
      </c>
      <c r="E41" s="144">
        <v>0.5</v>
      </c>
      <c r="F41" s="138">
        <f t="shared" si="16"/>
        <v>0.995</v>
      </c>
      <c r="G41" s="130">
        <v>0</v>
      </c>
      <c r="H41" s="130">
        <f>F41*D41</f>
        <v>0.995</v>
      </c>
      <c r="I41" s="199">
        <f t="shared" ref="I41" si="17">G41+H41</f>
        <v>0.995</v>
      </c>
    </row>
    <row r="42" spans="1:9" ht="17.25" x14ac:dyDescent="0.3">
      <c r="A42" s="53" t="s">
        <v>199</v>
      </c>
      <c r="B42" s="53"/>
      <c r="C42" s="53"/>
      <c r="D42" s="133">
        <f>SUM(D39:D41)</f>
        <v>3</v>
      </c>
      <c r="E42" s="133">
        <f t="shared" ref="E42:H42" si="18">SUM(E39:E41)</f>
        <v>1.5</v>
      </c>
      <c r="F42" s="133"/>
      <c r="G42" s="133">
        <f t="shared" si="18"/>
        <v>0</v>
      </c>
      <c r="H42" s="133">
        <f t="shared" si="18"/>
        <v>2.9849999999999999</v>
      </c>
      <c r="I42" s="202">
        <f>SUM(I39:I41)</f>
        <v>2.9849999999999999</v>
      </c>
    </row>
    <row r="43" spans="1:9" ht="17.25" x14ac:dyDescent="0.3">
      <c r="A43" s="59" t="s">
        <v>200</v>
      </c>
      <c r="B43" s="59"/>
      <c r="C43" s="59"/>
      <c r="D43" s="59"/>
      <c r="E43" s="59"/>
      <c r="F43" s="59"/>
      <c r="G43" s="59"/>
      <c r="H43" s="59"/>
      <c r="I43" s="201"/>
    </row>
    <row r="44" spans="1:9" ht="17.25" x14ac:dyDescent="0.3">
      <c r="A44" s="59"/>
      <c r="B44" s="59" t="s">
        <v>209</v>
      </c>
      <c r="C44" s="59"/>
      <c r="D44" s="128">
        <v>1</v>
      </c>
      <c r="E44" s="139">
        <v>0</v>
      </c>
      <c r="F44" s="139">
        <f t="shared" ref="F44:F47" si="19">1-E44</f>
        <v>1</v>
      </c>
      <c r="G44" s="130">
        <f>E44*D44</f>
        <v>0</v>
      </c>
      <c r="H44" s="130">
        <f>F44*D44</f>
        <v>1</v>
      </c>
      <c r="I44" s="199">
        <f t="shared" ref="I44:I47" si="20">G44+H44</f>
        <v>1</v>
      </c>
    </row>
    <row r="45" spans="1:9" ht="17.25" x14ac:dyDescent="0.3">
      <c r="A45" s="59"/>
      <c r="B45" s="59" t="s">
        <v>209</v>
      </c>
      <c r="C45" s="59"/>
      <c r="D45" s="128">
        <v>1</v>
      </c>
      <c r="E45" s="139">
        <v>0.1</v>
      </c>
      <c r="F45" s="139">
        <f t="shared" si="19"/>
        <v>0.9</v>
      </c>
      <c r="G45" s="130">
        <f>E45*D45</f>
        <v>0.1</v>
      </c>
      <c r="H45" s="130">
        <f>F45*D45</f>
        <v>0.9</v>
      </c>
      <c r="I45" s="199">
        <f t="shared" si="20"/>
        <v>1</v>
      </c>
    </row>
    <row r="46" spans="1:9" ht="17.25" x14ac:dyDescent="0.3">
      <c r="A46" s="59"/>
      <c r="B46" s="59" t="s">
        <v>201</v>
      </c>
      <c r="C46" s="59"/>
      <c r="D46" s="128">
        <v>1</v>
      </c>
      <c r="E46" s="139">
        <v>0</v>
      </c>
      <c r="F46" s="139">
        <f t="shared" si="19"/>
        <v>1</v>
      </c>
      <c r="G46" s="130">
        <v>0</v>
      </c>
      <c r="H46" s="130">
        <f>F46*D46</f>
        <v>1</v>
      </c>
      <c r="I46" s="199">
        <f t="shared" si="20"/>
        <v>1</v>
      </c>
    </row>
    <row r="47" spans="1:9" ht="17.25" x14ac:dyDescent="0.3">
      <c r="A47" s="59"/>
      <c r="B47" s="59"/>
      <c r="C47" s="59"/>
      <c r="D47" s="128">
        <f>'[1]Base Budget'!D31</f>
        <v>0</v>
      </c>
      <c r="E47" s="139">
        <v>0</v>
      </c>
      <c r="F47" s="139">
        <f t="shared" si="19"/>
        <v>1</v>
      </c>
      <c r="G47" s="130">
        <f>E47*D47</f>
        <v>0</v>
      </c>
      <c r="H47" s="130">
        <f>F47*D47</f>
        <v>0</v>
      </c>
      <c r="I47" s="199">
        <f t="shared" si="20"/>
        <v>0</v>
      </c>
    </row>
    <row r="48" spans="1:9" ht="17.25" x14ac:dyDescent="0.3">
      <c r="A48" s="53" t="s">
        <v>202</v>
      </c>
      <c r="B48" s="53"/>
      <c r="C48" s="53"/>
      <c r="D48" s="133">
        <f>SUM(D44:D47)</f>
        <v>3</v>
      </c>
      <c r="E48" s="54"/>
      <c r="F48" s="55"/>
      <c r="G48" s="133">
        <f>SUM(G44:G47)</f>
        <v>0.1</v>
      </c>
      <c r="H48" s="133">
        <f>SUM(H44:H47)</f>
        <v>2.9</v>
      </c>
      <c r="I48" s="202">
        <f>SUM(I44:I47)</f>
        <v>3</v>
      </c>
    </row>
    <row r="49" spans="1:9" ht="17.25" x14ac:dyDescent="0.3">
      <c r="A49" s="59" t="s">
        <v>203</v>
      </c>
      <c r="B49" s="59"/>
      <c r="C49" s="59"/>
      <c r="D49" s="140"/>
      <c r="E49" s="59"/>
      <c r="F49" s="59"/>
      <c r="G49" s="59"/>
      <c r="H49" s="59"/>
      <c r="I49" s="201"/>
    </row>
    <row r="50" spans="1:9" ht="17.25" x14ac:dyDescent="0.3">
      <c r="A50" s="59"/>
      <c r="B50" s="59" t="s">
        <v>74</v>
      </c>
      <c r="C50" s="59"/>
      <c r="D50" s="141">
        <v>1</v>
      </c>
      <c r="E50" s="139">
        <v>0</v>
      </c>
      <c r="F50" s="139">
        <f t="shared" ref="F50:F56" si="21">1-E50</f>
        <v>1</v>
      </c>
      <c r="G50" s="130">
        <f t="shared" ref="G50:G56" si="22">E50*D50</f>
        <v>0</v>
      </c>
      <c r="H50" s="130">
        <f t="shared" ref="H50:H56" si="23">F50*D50</f>
        <v>1</v>
      </c>
      <c r="I50" s="199">
        <f t="shared" ref="I50:I56" si="24">G50+H50</f>
        <v>1</v>
      </c>
    </row>
    <row r="51" spans="1:9" ht="17.25" x14ac:dyDescent="0.3">
      <c r="A51" s="59"/>
      <c r="B51" s="59" t="s">
        <v>131</v>
      </c>
      <c r="C51" s="59"/>
      <c r="D51" s="141">
        <v>1</v>
      </c>
      <c r="E51" s="139">
        <v>0</v>
      </c>
      <c r="F51" s="139">
        <f t="shared" si="21"/>
        <v>1</v>
      </c>
      <c r="G51" s="130">
        <f t="shared" si="22"/>
        <v>0</v>
      </c>
      <c r="H51" s="130">
        <f t="shared" si="23"/>
        <v>1</v>
      </c>
      <c r="I51" s="199">
        <f t="shared" si="24"/>
        <v>1</v>
      </c>
    </row>
    <row r="52" spans="1:9" ht="17.25" x14ac:dyDescent="0.3">
      <c r="A52" s="59"/>
      <c r="B52" s="59" t="s">
        <v>131</v>
      </c>
      <c r="C52" s="59"/>
      <c r="D52" s="141">
        <v>1</v>
      </c>
      <c r="E52" s="139">
        <v>0</v>
      </c>
      <c r="F52" s="139">
        <f t="shared" si="21"/>
        <v>1</v>
      </c>
      <c r="G52" s="130">
        <f t="shared" si="22"/>
        <v>0</v>
      </c>
      <c r="H52" s="130">
        <f t="shared" si="23"/>
        <v>1</v>
      </c>
      <c r="I52" s="199">
        <f t="shared" si="24"/>
        <v>1</v>
      </c>
    </row>
    <row r="53" spans="1:9" ht="17.25" x14ac:dyDescent="0.3">
      <c r="A53" s="59"/>
      <c r="B53" s="59" t="s">
        <v>131</v>
      </c>
      <c r="C53" s="59"/>
      <c r="D53" s="141">
        <v>1</v>
      </c>
      <c r="E53" s="139">
        <v>0</v>
      </c>
      <c r="F53" s="139">
        <f t="shared" si="21"/>
        <v>1</v>
      </c>
      <c r="G53" s="130">
        <f t="shared" si="22"/>
        <v>0</v>
      </c>
      <c r="H53" s="130">
        <f t="shared" si="23"/>
        <v>1</v>
      </c>
      <c r="I53" s="199">
        <f t="shared" si="24"/>
        <v>1</v>
      </c>
    </row>
    <row r="54" spans="1:9" ht="17.25" x14ac:dyDescent="0.3">
      <c r="A54" s="59"/>
      <c r="B54" s="59" t="s">
        <v>131</v>
      </c>
      <c r="C54" s="59"/>
      <c r="D54" s="141">
        <v>1</v>
      </c>
      <c r="E54" s="139">
        <v>0</v>
      </c>
      <c r="F54" s="139">
        <f t="shared" si="21"/>
        <v>1</v>
      </c>
      <c r="G54" s="130">
        <f t="shared" si="22"/>
        <v>0</v>
      </c>
      <c r="H54" s="130">
        <f t="shared" si="23"/>
        <v>1</v>
      </c>
      <c r="I54" s="199">
        <f t="shared" si="24"/>
        <v>1</v>
      </c>
    </row>
    <row r="55" spans="1:9" ht="17.25" x14ac:dyDescent="0.3">
      <c r="A55" s="59"/>
      <c r="B55" s="59"/>
      <c r="C55" s="59"/>
      <c r="D55" s="141">
        <v>0</v>
      </c>
      <c r="E55" s="139">
        <v>0.5</v>
      </c>
      <c r="F55" s="139">
        <f t="shared" si="21"/>
        <v>0.5</v>
      </c>
      <c r="G55" s="130">
        <f t="shared" si="22"/>
        <v>0</v>
      </c>
      <c r="H55" s="130">
        <f t="shared" si="23"/>
        <v>0</v>
      </c>
      <c r="I55" s="199">
        <f t="shared" si="24"/>
        <v>0</v>
      </c>
    </row>
    <row r="56" spans="1:9" ht="17.25" x14ac:dyDescent="0.3">
      <c r="A56" s="59"/>
      <c r="B56" s="59"/>
      <c r="C56" s="59"/>
      <c r="D56" s="141">
        <v>0</v>
      </c>
      <c r="E56" s="139">
        <v>0.5</v>
      </c>
      <c r="F56" s="139">
        <f t="shared" si="21"/>
        <v>0.5</v>
      </c>
      <c r="G56" s="130">
        <f t="shared" si="22"/>
        <v>0</v>
      </c>
      <c r="H56" s="130">
        <f t="shared" si="23"/>
        <v>0</v>
      </c>
      <c r="I56" s="199">
        <f t="shared" si="24"/>
        <v>0</v>
      </c>
    </row>
    <row r="57" spans="1:9" ht="17.25" x14ac:dyDescent="0.3">
      <c r="A57" s="53" t="s">
        <v>204</v>
      </c>
      <c r="B57" s="53"/>
      <c r="C57" s="53"/>
      <c r="D57" s="133">
        <f>SUM(D50:D56)</f>
        <v>5</v>
      </c>
      <c r="E57" s="54"/>
      <c r="F57" s="55"/>
      <c r="G57" s="133">
        <f>SUM(G50:G56)</f>
        <v>0</v>
      </c>
      <c r="H57" s="133">
        <f>SUM(H50:H56)</f>
        <v>5</v>
      </c>
      <c r="I57" s="202">
        <f>SUM(I50:I56)</f>
        <v>5</v>
      </c>
    </row>
    <row r="58" spans="1:9" ht="17.25" x14ac:dyDescent="0.3">
      <c r="A58" s="59" t="s">
        <v>30</v>
      </c>
      <c r="B58" s="59"/>
      <c r="C58" s="59"/>
      <c r="D58" s="141">
        <f>D48+D42+D34+D21+D11</f>
        <v>21</v>
      </c>
      <c r="E58" s="59"/>
      <c r="F58" s="59"/>
      <c r="G58" s="141">
        <f>G48+G42+G34+G21+G11</f>
        <v>8.1</v>
      </c>
      <c r="H58" s="141">
        <f>H48+H42+H34+H21+H11</f>
        <v>12.885</v>
      </c>
      <c r="I58" s="204">
        <f>I48+I42+I34+I21+I11</f>
        <v>20.984999999999999</v>
      </c>
    </row>
    <row r="59" spans="1:9" ht="17.25" x14ac:dyDescent="0.3">
      <c r="A59" s="59" t="s">
        <v>205</v>
      </c>
      <c r="B59" s="59"/>
      <c r="C59" s="59"/>
      <c r="D59" s="141">
        <f>D57+D37+D26+D15</f>
        <v>11</v>
      </c>
      <c r="E59" s="59"/>
      <c r="F59" s="59"/>
      <c r="G59" s="141">
        <f>G57+G37+G26+G15</f>
        <v>1.5</v>
      </c>
      <c r="H59" s="141">
        <f>H57+H37+H26+H15</f>
        <v>9.5</v>
      </c>
      <c r="I59" s="204">
        <f>I57+I37+I26+I15</f>
        <v>11</v>
      </c>
    </row>
    <row r="60" spans="1:9" ht="17.25" x14ac:dyDescent="0.3">
      <c r="A60" s="53" t="s">
        <v>206</v>
      </c>
      <c r="B60" s="53"/>
      <c r="C60" s="53"/>
      <c r="D60" s="133">
        <f>SUM(D58:D59)</f>
        <v>32</v>
      </c>
      <c r="E60" s="54"/>
      <c r="F60" s="55"/>
      <c r="G60" s="133">
        <f>SUM(G58:G59)</f>
        <v>9.6</v>
      </c>
      <c r="H60" s="133">
        <f>SUM(H58:H59)</f>
        <v>22.384999999999998</v>
      </c>
      <c r="I60" s="202">
        <f>SUM(I58:I59)</f>
        <v>31.984999999999999</v>
      </c>
    </row>
    <row r="61" spans="1:9" ht="17.25" x14ac:dyDescent="0.3">
      <c r="A61" s="142" t="s">
        <v>207</v>
      </c>
      <c r="B61" s="142" t="s">
        <v>210</v>
      </c>
      <c r="C61" s="142"/>
      <c r="D61" s="143">
        <f>G60/I60</f>
        <v>0.30014069094888229</v>
      </c>
      <c r="E61" s="59"/>
      <c r="F61" s="59"/>
      <c r="G61" s="59"/>
      <c r="H61" s="59"/>
      <c r="I61" s="59"/>
    </row>
    <row r="62" spans="1:9" ht="17.25" x14ac:dyDescent="0.3">
      <c r="A62" s="142" t="s">
        <v>208</v>
      </c>
      <c r="B62" s="59"/>
      <c r="C62" s="59"/>
      <c r="D62" s="143">
        <f>(D11+D21)/D58</f>
        <v>0.42857142857142855</v>
      </c>
      <c r="E62" s="59"/>
      <c r="F62" s="59"/>
      <c r="G62" s="59"/>
      <c r="H62" s="59"/>
      <c r="I62" s="59"/>
    </row>
  </sheetData>
  <mergeCells count="4">
    <mergeCell ref="A1:B1"/>
    <mergeCell ref="A2:B2"/>
    <mergeCell ref="C1:I2"/>
    <mergeCell ref="A3:I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autoPageBreaks="0" fitToPage="1"/>
  </sheetPr>
  <dimension ref="A1:P193"/>
  <sheetViews>
    <sheetView topLeftCell="A7" zoomScaleNormal="100" workbookViewId="0">
      <selection activeCell="A36" sqref="A36"/>
    </sheetView>
  </sheetViews>
  <sheetFormatPr defaultColWidth="8.7109375" defaultRowHeight="12.75" x14ac:dyDescent="0.2"/>
  <cols>
    <col min="1" max="1" width="30.28515625" bestFit="1" customWidth="1"/>
    <col min="2" max="2" width="10.28515625" bestFit="1" customWidth="1"/>
    <col min="3" max="3" width="8.28515625" bestFit="1" customWidth="1"/>
    <col min="4" max="4" width="11.28515625" bestFit="1" customWidth="1"/>
    <col min="5" max="5" width="11.140625" bestFit="1" customWidth="1"/>
    <col min="6" max="7" width="8.28515625" bestFit="1" customWidth="1"/>
    <col min="8" max="8" width="9.42578125" bestFit="1" customWidth="1"/>
    <col min="9" max="9" width="11.28515625" bestFit="1" customWidth="1"/>
    <col min="10" max="10" width="10" bestFit="1" customWidth="1"/>
    <col min="11" max="11" width="8.28515625" bestFit="1" customWidth="1"/>
    <col min="12" max="12" width="10.42578125" bestFit="1" customWidth="1"/>
    <col min="13" max="13" width="8.28515625" bestFit="1" customWidth="1"/>
    <col min="14" max="14" width="13.140625" bestFit="1" customWidth="1"/>
  </cols>
  <sheetData>
    <row r="1" spans="1:16" ht="18" x14ac:dyDescent="0.25">
      <c r="A1" s="4" t="s">
        <v>35</v>
      </c>
    </row>
    <row r="3" spans="1:16" ht="18.75" thickBot="1" x14ac:dyDescent="0.3">
      <c r="A3" s="2" t="s">
        <v>36</v>
      </c>
    </row>
    <row r="4" spans="1:16" ht="14.25" thickTop="1" thickBot="1" x14ac:dyDescent="0.25">
      <c r="A4" s="5" t="s">
        <v>37</v>
      </c>
      <c r="B4" s="6" t="s">
        <v>87</v>
      </c>
      <c r="C4" s="6" t="s">
        <v>38</v>
      </c>
      <c r="D4" s="7" t="s">
        <v>39</v>
      </c>
      <c r="E4" s="7" t="s">
        <v>40</v>
      </c>
      <c r="F4" s="7" t="s">
        <v>41</v>
      </c>
      <c r="G4" s="7" t="s">
        <v>42</v>
      </c>
      <c r="H4" s="7" t="s">
        <v>43</v>
      </c>
      <c r="I4" s="7" t="s">
        <v>44</v>
      </c>
      <c r="J4" s="7" t="s">
        <v>45</v>
      </c>
      <c r="K4" s="7" t="s">
        <v>46</v>
      </c>
      <c r="L4" s="7" t="s">
        <v>47</v>
      </c>
      <c r="M4" s="8" t="s">
        <v>15</v>
      </c>
      <c r="N4" s="9" t="s">
        <v>48</v>
      </c>
    </row>
    <row r="5" spans="1:16" ht="13.5" thickTop="1" x14ac:dyDescent="0.2"/>
    <row r="6" spans="1:16" x14ac:dyDescent="0.2">
      <c r="A6" s="3" t="s">
        <v>69</v>
      </c>
      <c r="B6" s="3"/>
    </row>
    <row r="7" spans="1:16" x14ac:dyDescent="0.2">
      <c r="A7" s="10" t="s">
        <v>55</v>
      </c>
      <c r="B7" s="11">
        <v>62456.639999999999</v>
      </c>
      <c r="C7" s="10">
        <v>1</v>
      </c>
      <c r="D7" s="12">
        <v>0.31</v>
      </c>
      <c r="E7" s="12">
        <v>0.25</v>
      </c>
      <c r="F7" s="12">
        <v>0.05</v>
      </c>
      <c r="G7" s="12">
        <v>0.05</v>
      </c>
      <c r="H7" s="12">
        <v>0.05</v>
      </c>
      <c r="I7" s="12">
        <v>0.1</v>
      </c>
      <c r="J7" s="12">
        <v>0.05</v>
      </c>
      <c r="K7" s="12">
        <v>0.05</v>
      </c>
      <c r="L7" s="12">
        <v>0.05</v>
      </c>
      <c r="M7" s="13">
        <v>0.04</v>
      </c>
      <c r="N7" s="14"/>
      <c r="P7" s="15">
        <f>SUM(D7:N7)</f>
        <v>1.0000000000000002</v>
      </c>
    </row>
    <row r="8" spans="1:16" x14ac:dyDescent="0.2">
      <c r="A8" s="10" t="s">
        <v>86</v>
      </c>
      <c r="B8" s="11">
        <v>10557</v>
      </c>
      <c r="C8" s="10">
        <v>1</v>
      </c>
      <c r="D8" s="12">
        <v>1</v>
      </c>
      <c r="E8" s="12"/>
      <c r="F8" s="12"/>
      <c r="G8" s="12"/>
      <c r="H8" s="12"/>
      <c r="I8" s="12"/>
      <c r="J8" s="12"/>
      <c r="K8" s="12"/>
      <c r="L8" s="12"/>
      <c r="M8" s="13"/>
      <c r="N8" s="14"/>
      <c r="P8" s="15">
        <v>1</v>
      </c>
    </row>
    <row r="9" spans="1:16" x14ac:dyDescent="0.2">
      <c r="A9" s="10" t="s">
        <v>76</v>
      </c>
      <c r="B9" s="11">
        <v>31517</v>
      </c>
      <c r="C9" s="10">
        <v>1</v>
      </c>
      <c r="D9" s="12">
        <v>0.22</v>
      </c>
      <c r="E9" s="12">
        <v>0.5</v>
      </c>
      <c r="F9" s="12"/>
      <c r="G9" s="12">
        <v>0.05</v>
      </c>
      <c r="H9" s="12"/>
      <c r="I9" s="12">
        <v>0.13</v>
      </c>
      <c r="J9" s="12"/>
      <c r="K9" s="12">
        <v>0.05</v>
      </c>
      <c r="L9" s="12">
        <v>0.05</v>
      </c>
      <c r="M9" s="13"/>
      <c r="N9" s="14"/>
      <c r="P9" s="15">
        <f>SUM(D9:N9)</f>
        <v>1</v>
      </c>
    </row>
    <row r="10" spans="1:16" x14ac:dyDescent="0.2">
      <c r="A10" s="10" t="s">
        <v>76</v>
      </c>
      <c r="B10" s="11">
        <v>8189</v>
      </c>
      <c r="C10" s="10">
        <v>1</v>
      </c>
      <c r="D10" s="12">
        <v>0.22</v>
      </c>
      <c r="E10" s="12">
        <v>0.5</v>
      </c>
      <c r="F10" s="12"/>
      <c r="G10" s="12">
        <v>0.05</v>
      </c>
      <c r="H10" s="12"/>
      <c r="I10" s="12">
        <v>0.13</v>
      </c>
      <c r="J10" s="12"/>
      <c r="K10" s="12">
        <v>0.05</v>
      </c>
      <c r="L10" s="12">
        <v>0.05</v>
      </c>
      <c r="M10" s="13"/>
      <c r="N10" s="14"/>
      <c r="P10" s="15">
        <v>1</v>
      </c>
    </row>
    <row r="11" spans="1:16" x14ac:dyDescent="0.2">
      <c r="A11" s="10" t="s">
        <v>78</v>
      </c>
      <c r="B11" s="11">
        <v>44397</v>
      </c>
      <c r="C11" s="10">
        <v>1</v>
      </c>
      <c r="D11" s="12">
        <v>0.13</v>
      </c>
      <c r="E11" s="12">
        <v>0.5</v>
      </c>
      <c r="F11" s="12">
        <v>0.05</v>
      </c>
      <c r="G11" s="12"/>
      <c r="H11" s="12">
        <v>0.1</v>
      </c>
      <c r="I11" s="12">
        <v>0.1</v>
      </c>
      <c r="J11" s="12">
        <v>0.1</v>
      </c>
      <c r="K11" s="12"/>
      <c r="L11" s="12">
        <v>0.02</v>
      </c>
      <c r="M11" s="13"/>
      <c r="N11" s="14"/>
      <c r="P11" s="15">
        <f>SUM(D11:N11)</f>
        <v>1</v>
      </c>
    </row>
    <row r="12" spans="1:16" x14ac:dyDescent="0.2">
      <c r="A12" s="10" t="s">
        <v>71</v>
      </c>
      <c r="B12" s="11">
        <v>8029</v>
      </c>
      <c r="C12" s="10">
        <v>1</v>
      </c>
      <c r="D12" s="12"/>
      <c r="E12" s="12"/>
      <c r="F12" s="12"/>
      <c r="G12" s="12"/>
      <c r="H12" s="12"/>
      <c r="I12" s="12">
        <v>0.95</v>
      </c>
      <c r="J12" s="12"/>
      <c r="K12" s="12"/>
      <c r="L12" s="12">
        <v>0.05</v>
      </c>
      <c r="M12" s="13"/>
      <c r="N12" s="14"/>
      <c r="P12" s="15">
        <v>1</v>
      </c>
    </row>
    <row r="13" spans="1:16" x14ac:dyDescent="0.2">
      <c r="A13" s="10" t="s">
        <v>56</v>
      </c>
      <c r="B13" s="11">
        <v>238087</v>
      </c>
      <c r="C13" s="10">
        <v>12</v>
      </c>
      <c r="D13" s="12"/>
      <c r="E13" s="12">
        <v>0.5</v>
      </c>
      <c r="F13" s="12">
        <v>0.05</v>
      </c>
      <c r="G13" s="12">
        <v>0.1</v>
      </c>
      <c r="H13" s="12"/>
      <c r="I13" s="12">
        <v>0.25</v>
      </c>
      <c r="J13" s="12">
        <v>0.05</v>
      </c>
      <c r="K13" s="12">
        <v>0.05</v>
      </c>
      <c r="L13" s="12"/>
      <c r="M13" s="13"/>
      <c r="N13" s="14"/>
      <c r="P13" s="15">
        <f>SUM(D13:N13)</f>
        <v>1</v>
      </c>
    </row>
    <row r="14" spans="1:16" x14ac:dyDescent="0.2">
      <c r="A14" s="10" t="s">
        <v>57</v>
      </c>
      <c r="B14" s="11">
        <v>193005</v>
      </c>
      <c r="C14" s="10">
        <v>6</v>
      </c>
      <c r="D14" s="12"/>
      <c r="E14" s="12">
        <v>0.5</v>
      </c>
      <c r="F14" s="12">
        <v>0.05</v>
      </c>
      <c r="G14" s="12">
        <v>0.1</v>
      </c>
      <c r="H14" s="12"/>
      <c r="I14" s="12">
        <v>0.25</v>
      </c>
      <c r="J14" s="12">
        <v>0.05</v>
      </c>
      <c r="K14" s="12">
        <v>0.05</v>
      </c>
      <c r="L14" s="12"/>
      <c r="M14" s="13"/>
      <c r="N14" s="14"/>
      <c r="P14" s="15">
        <f>SUM(D14:N14)</f>
        <v>1</v>
      </c>
    </row>
    <row r="15" spans="1:16" x14ac:dyDescent="0.2">
      <c r="A15" s="10"/>
      <c r="B15" s="11">
        <v>0</v>
      </c>
      <c r="C15" s="10"/>
      <c r="D15" s="12"/>
      <c r="E15" s="12">
        <v>0</v>
      </c>
      <c r="F15" s="12">
        <v>0</v>
      </c>
      <c r="G15" s="12"/>
      <c r="H15" s="12"/>
      <c r="I15" s="12">
        <v>0</v>
      </c>
      <c r="J15" s="12">
        <v>0</v>
      </c>
      <c r="K15" s="12">
        <v>0</v>
      </c>
      <c r="L15" s="12"/>
      <c r="M15" s="13"/>
      <c r="N15" s="14"/>
      <c r="P15" s="15">
        <v>0</v>
      </c>
    </row>
    <row r="16" spans="1:16" x14ac:dyDescent="0.2">
      <c r="A16" s="10" t="s">
        <v>58</v>
      </c>
      <c r="B16" s="11">
        <v>121012</v>
      </c>
      <c r="C16" s="10">
        <v>12</v>
      </c>
      <c r="D16" s="12"/>
      <c r="E16" s="12">
        <v>0.6</v>
      </c>
      <c r="F16" s="12">
        <v>0.05</v>
      </c>
      <c r="G16" s="12">
        <v>0.1</v>
      </c>
      <c r="H16" s="12"/>
      <c r="I16" s="12">
        <v>0.2</v>
      </c>
      <c r="J16" s="12">
        <v>0.05</v>
      </c>
      <c r="K16" s="12"/>
      <c r="L16" s="12"/>
      <c r="M16" s="13"/>
      <c r="N16" s="14"/>
      <c r="P16" s="15">
        <f t="shared" ref="P16:P21" si="0">SUM(D16:N16)</f>
        <v>1</v>
      </c>
    </row>
    <row r="17" spans="1:16" x14ac:dyDescent="0.2">
      <c r="A17" s="10" t="s">
        <v>59</v>
      </c>
      <c r="B17" s="11">
        <v>169397</v>
      </c>
      <c r="C17" s="10">
        <v>6</v>
      </c>
      <c r="D17" s="12"/>
      <c r="E17" s="12">
        <v>0.6</v>
      </c>
      <c r="F17" s="12">
        <v>0.05</v>
      </c>
      <c r="G17" s="12">
        <v>0.1</v>
      </c>
      <c r="H17" s="12"/>
      <c r="I17" s="12">
        <v>0.2</v>
      </c>
      <c r="J17" s="12">
        <v>0.05</v>
      </c>
      <c r="K17" s="12"/>
      <c r="L17" s="12"/>
      <c r="M17" s="13"/>
      <c r="N17" s="14"/>
      <c r="P17" s="15">
        <f t="shared" si="0"/>
        <v>1</v>
      </c>
    </row>
    <row r="18" spans="1:16" x14ac:dyDescent="0.2">
      <c r="A18" s="10" t="s">
        <v>49</v>
      </c>
      <c r="B18" s="11">
        <v>20330</v>
      </c>
      <c r="C18" s="10">
        <v>1</v>
      </c>
      <c r="D18" s="12"/>
      <c r="E18" s="12"/>
      <c r="F18" s="12"/>
      <c r="G18" s="12"/>
      <c r="H18" s="12"/>
      <c r="I18" s="12">
        <v>0.05</v>
      </c>
      <c r="J18" s="12"/>
      <c r="K18" s="12"/>
      <c r="L18" s="12">
        <v>0.95</v>
      </c>
      <c r="M18" s="13"/>
      <c r="N18" s="14"/>
      <c r="P18" s="15">
        <f t="shared" si="0"/>
        <v>1</v>
      </c>
    </row>
    <row r="19" spans="1:16" x14ac:dyDescent="0.2">
      <c r="A19" s="10" t="s">
        <v>49</v>
      </c>
      <c r="B19" s="11">
        <v>0</v>
      </c>
      <c r="C19" s="10">
        <v>0</v>
      </c>
      <c r="D19" s="12"/>
      <c r="E19" s="12"/>
      <c r="F19" s="12"/>
      <c r="G19" s="12"/>
      <c r="H19" s="12"/>
      <c r="I19" s="12">
        <v>0</v>
      </c>
      <c r="J19" s="12"/>
      <c r="K19" s="12"/>
      <c r="L19" s="12">
        <v>0</v>
      </c>
      <c r="M19" s="13"/>
      <c r="N19" s="14"/>
      <c r="P19" s="15">
        <f t="shared" si="0"/>
        <v>0</v>
      </c>
    </row>
    <row r="20" spans="1:16" x14ac:dyDescent="0.2">
      <c r="A20" s="10" t="s">
        <v>80</v>
      </c>
      <c r="B20" s="11">
        <v>33088</v>
      </c>
      <c r="C20" s="10">
        <v>8</v>
      </c>
      <c r="D20" s="12"/>
      <c r="E20" s="12"/>
      <c r="F20" s="12"/>
      <c r="G20" s="12"/>
      <c r="H20" s="12"/>
      <c r="I20" s="12"/>
      <c r="J20" s="12"/>
      <c r="K20" s="12">
        <v>1</v>
      </c>
      <c r="L20" s="12"/>
      <c r="M20" s="13"/>
      <c r="N20" s="14"/>
      <c r="P20" s="15">
        <f t="shared" si="0"/>
        <v>1</v>
      </c>
    </row>
    <row r="21" spans="1:16" x14ac:dyDescent="0.2">
      <c r="A21" s="10" t="s">
        <v>60</v>
      </c>
      <c r="B21" s="11">
        <v>14670</v>
      </c>
      <c r="C21" s="10">
        <v>3</v>
      </c>
      <c r="D21" s="12"/>
      <c r="E21" s="12">
        <v>1</v>
      </c>
      <c r="F21" s="12"/>
      <c r="G21" s="12"/>
      <c r="H21" s="12"/>
      <c r="I21" s="12"/>
      <c r="J21" s="12"/>
      <c r="K21" s="12"/>
      <c r="L21" s="12"/>
      <c r="M21" s="13"/>
      <c r="N21" s="14"/>
      <c r="P21" s="15">
        <f t="shared" si="0"/>
        <v>1</v>
      </c>
    </row>
    <row r="22" spans="1:16" x14ac:dyDescent="0.2">
      <c r="A22" s="10" t="s">
        <v>83</v>
      </c>
      <c r="B22" s="11">
        <v>38247</v>
      </c>
      <c r="C22" s="10">
        <v>42</v>
      </c>
      <c r="D22" s="12">
        <v>0.05</v>
      </c>
      <c r="E22" s="12">
        <v>0.8</v>
      </c>
      <c r="F22" s="12"/>
      <c r="G22" s="12"/>
      <c r="H22" s="12"/>
      <c r="I22" s="12"/>
      <c r="J22" s="12"/>
      <c r="K22" s="12">
        <v>0.1</v>
      </c>
      <c r="L22" s="12">
        <v>0.05</v>
      </c>
      <c r="M22" s="13"/>
      <c r="N22" s="14"/>
      <c r="P22" s="15">
        <v>1</v>
      </c>
    </row>
    <row r="23" spans="1:16" x14ac:dyDescent="0.2">
      <c r="A23" s="10"/>
      <c r="B23" s="11">
        <v>0</v>
      </c>
      <c r="C23" s="10">
        <v>0</v>
      </c>
      <c r="D23" s="12"/>
      <c r="E23" s="12"/>
      <c r="F23" s="12"/>
      <c r="G23" s="12"/>
      <c r="H23" s="12"/>
      <c r="I23" s="12"/>
      <c r="J23" s="12"/>
      <c r="K23" s="12">
        <v>0</v>
      </c>
      <c r="L23" s="12"/>
      <c r="M23" s="13"/>
      <c r="N23" s="14"/>
      <c r="P23" s="15">
        <v>0</v>
      </c>
    </row>
    <row r="24" spans="1:16" x14ac:dyDescent="0.2">
      <c r="A24" s="10"/>
      <c r="B24" s="11">
        <v>0</v>
      </c>
      <c r="C24" s="10"/>
      <c r="D24" s="12"/>
      <c r="E24" s="12"/>
      <c r="F24" s="12"/>
      <c r="G24" s="12"/>
      <c r="H24" s="12"/>
      <c r="I24" s="12"/>
      <c r="J24" s="12"/>
      <c r="K24" s="12"/>
      <c r="L24" s="12"/>
      <c r="M24" s="13"/>
      <c r="N24" s="16"/>
      <c r="P24" s="15">
        <v>0</v>
      </c>
    </row>
    <row r="25" spans="1:16" x14ac:dyDescent="0.2">
      <c r="A25" s="10" t="s">
        <v>51</v>
      </c>
      <c r="B25" s="11">
        <f>SUM(B7:B24)</f>
        <v>992981.64</v>
      </c>
      <c r="C25" s="10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P25" s="1">
        <f>SUM(D25:N25)</f>
        <v>0</v>
      </c>
    </row>
    <row r="26" spans="1:16" x14ac:dyDescent="0.2">
      <c r="B26" s="17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P26" s="15"/>
    </row>
    <row r="27" spans="1:16" x14ac:dyDescent="0.2">
      <c r="A27" s="3"/>
      <c r="B27" s="19"/>
    </row>
    <row r="28" spans="1:16" x14ac:dyDescent="0.2">
      <c r="A28" s="10"/>
      <c r="B28" s="11"/>
      <c r="C28" s="10"/>
      <c r="D28" s="12"/>
      <c r="E28" s="12"/>
      <c r="F28" s="12"/>
      <c r="G28" s="12"/>
      <c r="H28" s="12"/>
      <c r="I28" s="12"/>
      <c r="J28" s="12"/>
      <c r="K28" s="12"/>
      <c r="L28" s="12"/>
      <c r="M28" s="13"/>
      <c r="N28" s="14"/>
      <c r="P28" s="15">
        <f t="shared" ref="P28:P35" si="1">SUM(D28:N28)</f>
        <v>0</v>
      </c>
    </row>
    <row r="29" spans="1:16" x14ac:dyDescent="0.2">
      <c r="A29" s="10"/>
      <c r="B29" s="11"/>
      <c r="C29" s="10"/>
      <c r="D29" s="12"/>
      <c r="E29" s="12"/>
      <c r="F29" s="12"/>
      <c r="G29" s="12"/>
      <c r="H29" s="12"/>
      <c r="I29" s="12"/>
      <c r="J29" s="12"/>
      <c r="K29" s="12"/>
      <c r="L29" s="12"/>
      <c r="M29" s="13"/>
      <c r="N29" s="14"/>
      <c r="P29" s="15">
        <f t="shared" si="1"/>
        <v>0</v>
      </c>
    </row>
    <row r="30" spans="1:16" x14ac:dyDescent="0.2">
      <c r="A30" s="10"/>
      <c r="B30" s="11"/>
      <c r="C30" s="10"/>
      <c r="D30" s="12"/>
      <c r="E30" s="12"/>
      <c r="F30" s="12"/>
      <c r="G30" s="12"/>
      <c r="H30" s="12"/>
      <c r="I30" s="12"/>
      <c r="J30" s="12"/>
      <c r="K30" s="12"/>
      <c r="L30" s="12"/>
      <c r="M30" s="13"/>
      <c r="N30" s="14"/>
      <c r="P30" s="15">
        <f t="shared" si="1"/>
        <v>0</v>
      </c>
    </row>
    <row r="31" spans="1:16" x14ac:dyDescent="0.2">
      <c r="A31" s="10"/>
      <c r="B31" s="11"/>
      <c r="C31" s="10"/>
      <c r="D31" s="12"/>
      <c r="E31" s="12"/>
      <c r="F31" s="12"/>
      <c r="G31" s="12"/>
      <c r="H31" s="12"/>
      <c r="I31" s="12"/>
      <c r="J31" s="12"/>
      <c r="K31" s="12"/>
      <c r="L31" s="12"/>
      <c r="M31" s="13"/>
      <c r="N31" s="14"/>
      <c r="P31" s="15">
        <f t="shared" si="1"/>
        <v>0</v>
      </c>
    </row>
    <row r="32" spans="1:16" x14ac:dyDescent="0.2">
      <c r="A32" s="10"/>
      <c r="B32" s="11"/>
      <c r="C32" s="10"/>
      <c r="D32" s="12"/>
      <c r="E32" s="12"/>
      <c r="F32" s="12"/>
      <c r="G32" s="12"/>
      <c r="H32" s="12"/>
      <c r="I32" s="12"/>
      <c r="J32" s="12"/>
      <c r="K32" s="12"/>
      <c r="L32" s="12"/>
      <c r="M32" s="13"/>
      <c r="N32" s="14"/>
      <c r="P32" s="15">
        <f t="shared" si="1"/>
        <v>0</v>
      </c>
    </row>
    <row r="33" spans="1:16" x14ac:dyDescent="0.2">
      <c r="A33" s="10"/>
      <c r="B33" s="11"/>
      <c r="C33" s="10"/>
      <c r="D33" s="12"/>
      <c r="E33" s="12"/>
      <c r="F33" s="12"/>
      <c r="G33" s="12"/>
      <c r="H33" s="12"/>
      <c r="I33" s="12"/>
      <c r="J33" s="12"/>
      <c r="K33" s="12"/>
      <c r="L33" s="12"/>
      <c r="M33" s="13"/>
      <c r="N33" s="14"/>
      <c r="P33" s="15">
        <f t="shared" si="1"/>
        <v>0</v>
      </c>
    </row>
    <row r="34" spans="1:16" x14ac:dyDescent="0.2">
      <c r="A34" s="10"/>
      <c r="B34" s="11"/>
      <c r="C34" s="10"/>
      <c r="D34" s="12"/>
      <c r="E34" s="12"/>
      <c r="F34" s="12"/>
      <c r="G34" s="12"/>
      <c r="H34" s="12"/>
      <c r="I34" s="12"/>
      <c r="J34" s="12"/>
      <c r="K34" s="12"/>
      <c r="L34" s="12"/>
      <c r="M34" s="13"/>
      <c r="N34" s="14"/>
      <c r="P34" s="15">
        <f t="shared" si="1"/>
        <v>0</v>
      </c>
    </row>
    <row r="35" spans="1:16" x14ac:dyDescent="0.2">
      <c r="A35" s="10"/>
      <c r="B35" s="11"/>
      <c r="C35" s="10"/>
      <c r="D35" s="12"/>
      <c r="E35" s="12"/>
      <c r="F35" s="12"/>
      <c r="G35" s="12"/>
      <c r="H35" s="12"/>
      <c r="I35" s="12"/>
      <c r="J35" s="12"/>
      <c r="K35" s="12"/>
      <c r="L35" s="12"/>
      <c r="M35" s="13"/>
      <c r="N35" s="14"/>
      <c r="P35" s="15">
        <f t="shared" si="1"/>
        <v>0</v>
      </c>
    </row>
    <row r="36" spans="1:16" x14ac:dyDescent="0.2">
      <c r="A36" s="10"/>
      <c r="B36" s="11"/>
      <c r="C36" s="10"/>
      <c r="D36" s="12"/>
      <c r="E36" s="12"/>
      <c r="F36" s="12"/>
      <c r="G36" s="12"/>
      <c r="H36" s="12"/>
      <c r="I36" s="12"/>
      <c r="J36" s="12"/>
      <c r="K36" s="12"/>
      <c r="L36" s="12"/>
      <c r="M36" s="13"/>
      <c r="N36" s="14"/>
      <c r="P36" s="15"/>
    </row>
    <row r="37" spans="1:16" hidden="1" x14ac:dyDescent="0.2">
      <c r="A37" s="10" t="s">
        <v>51</v>
      </c>
      <c r="B37" s="11">
        <f>SUM(B28:B36)</f>
        <v>0</v>
      </c>
      <c r="C37" s="10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P37" s="15">
        <f>SUM(D37:N37)</f>
        <v>0</v>
      </c>
    </row>
    <row r="38" spans="1:16" x14ac:dyDescent="0.2">
      <c r="B38" s="17"/>
    </row>
    <row r="39" spans="1:16" ht="18.75" thickBot="1" x14ac:dyDescent="0.3">
      <c r="A39" s="2" t="s">
        <v>0</v>
      </c>
      <c r="B39" s="17"/>
    </row>
    <row r="40" spans="1:16" ht="13.5" thickTop="1" x14ac:dyDescent="0.2">
      <c r="A40" s="20" t="s">
        <v>1</v>
      </c>
      <c r="B40" s="21" t="s">
        <v>87</v>
      </c>
      <c r="C40" s="22" t="s">
        <v>2</v>
      </c>
      <c r="D40" s="23" t="s">
        <v>39</v>
      </c>
      <c r="E40" s="23" t="s">
        <v>40</v>
      </c>
      <c r="F40" s="23" t="s">
        <v>41</v>
      </c>
      <c r="G40" s="23" t="s">
        <v>42</v>
      </c>
      <c r="H40" s="23" t="s">
        <v>43</v>
      </c>
      <c r="I40" s="23" t="s">
        <v>44</v>
      </c>
      <c r="J40" s="23" t="s">
        <v>45</v>
      </c>
      <c r="K40" s="23" t="s">
        <v>46</v>
      </c>
      <c r="L40" s="23" t="s">
        <v>47</v>
      </c>
      <c r="M40" s="24" t="s">
        <v>15</v>
      </c>
      <c r="N40" s="25" t="s">
        <v>48</v>
      </c>
    </row>
    <row r="41" spans="1:16" ht="13.5" thickBot="1" x14ac:dyDescent="0.25">
      <c r="A41" s="26"/>
      <c r="B41" s="27"/>
      <c r="C41" s="28" t="s">
        <v>3</v>
      </c>
      <c r="D41" s="29"/>
      <c r="E41" s="29"/>
      <c r="F41" s="29"/>
      <c r="G41" s="29"/>
      <c r="H41" s="29"/>
      <c r="I41" s="29"/>
      <c r="J41" s="29"/>
      <c r="K41" s="29"/>
      <c r="L41" s="29"/>
      <c r="M41" s="30"/>
      <c r="N41" s="31"/>
    </row>
    <row r="42" spans="1:16" ht="13.5" thickTop="1" x14ac:dyDescent="0.2">
      <c r="B42" s="17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</row>
    <row r="43" spans="1:16" x14ac:dyDescent="0.2">
      <c r="A43" s="3" t="s">
        <v>69</v>
      </c>
      <c r="B43" s="19"/>
    </row>
    <row r="44" spans="1:16" x14ac:dyDescent="0.2">
      <c r="A44" s="10" t="s">
        <v>4</v>
      </c>
      <c r="B44" s="11">
        <v>75963</v>
      </c>
      <c r="C44" s="10"/>
      <c r="D44" s="12">
        <v>0.04</v>
      </c>
      <c r="E44" s="12">
        <v>0.75</v>
      </c>
      <c r="F44" s="12"/>
      <c r="G44" s="12"/>
      <c r="H44" s="12"/>
      <c r="I44" s="12">
        <v>0.11</v>
      </c>
      <c r="J44" s="12"/>
      <c r="K44" s="12"/>
      <c r="L44" s="12">
        <v>0.1</v>
      </c>
      <c r="M44" s="12"/>
      <c r="N44" s="14"/>
      <c r="P44" s="15">
        <f>SUM(D44:N44)</f>
        <v>1</v>
      </c>
    </row>
    <row r="45" spans="1:16" x14ac:dyDescent="0.2">
      <c r="A45" s="10" t="s">
        <v>5</v>
      </c>
      <c r="B45" s="11">
        <v>4570</v>
      </c>
      <c r="C45" s="10"/>
      <c r="D45" s="12">
        <v>0.15</v>
      </c>
      <c r="E45" s="12">
        <v>0.85</v>
      </c>
      <c r="F45" s="12"/>
      <c r="G45" s="12"/>
      <c r="H45" s="12"/>
      <c r="I45" s="12"/>
      <c r="J45" s="12"/>
      <c r="K45" s="12"/>
      <c r="L45" s="12"/>
      <c r="M45" s="12"/>
      <c r="N45" s="14"/>
      <c r="P45" s="15">
        <f>SUM(D45:N45)</f>
        <v>1</v>
      </c>
    </row>
    <row r="46" spans="1:16" x14ac:dyDescent="0.2">
      <c r="A46" s="10" t="s">
        <v>6</v>
      </c>
      <c r="B46" s="11">
        <v>2221</v>
      </c>
      <c r="C46" s="10"/>
      <c r="D46" s="12"/>
      <c r="E46" s="12">
        <v>0.85</v>
      </c>
      <c r="F46" s="12"/>
      <c r="G46" s="12"/>
      <c r="H46" s="12"/>
      <c r="I46" s="12">
        <v>0.15</v>
      </c>
      <c r="J46" s="12"/>
      <c r="K46" s="12"/>
      <c r="L46" s="12"/>
      <c r="M46" s="12"/>
      <c r="N46" s="14"/>
      <c r="P46" s="15">
        <f>SUM(D46:N46)</f>
        <v>1</v>
      </c>
    </row>
    <row r="47" spans="1:16" x14ac:dyDescent="0.2">
      <c r="A47" s="10" t="s">
        <v>34</v>
      </c>
      <c r="B47" s="11">
        <v>135800</v>
      </c>
      <c r="C47" s="10"/>
      <c r="D47" s="12">
        <v>0.02</v>
      </c>
      <c r="E47" s="12">
        <v>0.85</v>
      </c>
      <c r="F47" s="12"/>
      <c r="G47" s="12"/>
      <c r="H47" s="12"/>
      <c r="I47" s="12">
        <v>0.08</v>
      </c>
      <c r="J47" s="12"/>
      <c r="K47" s="12"/>
      <c r="L47" s="12">
        <v>0.05</v>
      </c>
      <c r="M47" s="12"/>
      <c r="N47" s="14"/>
      <c r="P47" s="15">
        <f>SUM(D47:N47)</f>
        <v>1</v>
      </c>
    </row>
    <row r="48" spans="1:16" x14ac:dyDescent="0.2">
      <c r="A48" s="10" t="s">
        <v>88</v>
      </c>
      <c r="B48" s="11">
        <v>53784</v>
      </c>
      <c r="C48" s="10"/>
      <c r="D48" s="12">
        <v>0.04</v>
      </c>
      <c r="E48" s="32">
        <v>0.85</v>
      </c>
      <c r="F48" s="12"/>
      <c r="G48" s="12"/>
      <c r="H48" s="12"/>
      <c r="I48" s="12">
        <v>0.06</v>
      </c>
      <c r="J48" s="12"/>
      <c r="K48" s="12"/>
      <c r="L48" s="12">
        <v>0.05</v>
      </c>
      <c r="M48" s="12"/>
      <c r="N48" s="14"/>
      <c r="P48" s="15">
        <f>SUM(D48:N48)</f>
        <v>1</v>
      </c>
    </row>
    <row r="49" spans="1:16" x14ac:dyDescent="0.2">
      <c r="A49" s="10" t="s">
        <v>7</v>
      </c>
      <c r="B49" s="11">
        <v>1741</v>
      </c>
      <c r="C49" s="10"/>
      <c r="D49" s="12">
        <v>1</v>
      </c>
      <c r="E49" s="12"/>
      <c r="F49" s="12"/>
      <c r="G49" s="12"/>
      <c r="H49" s="12"/>
      <c r="I49" s="12"/>
      <c r="J49" s="12"/>
      <c r="K49" s="12"/>
      <c r="L49" s="12"/>
      <c r="M49" s="13"/>
      <c r="N49" s="14"/>
      <c r="P49" s="15">
        <v>1</v>
      </c>
    </row>
    <row r="50" spans="1:16" x14ac:dyDescent="0.2">
      <c r="A50" s="10" t="s">
        <v>98</v>
      </c>
      <c r="B50" s="11">
        <v>432</v>
      </c>
      <c r="C50" s="10"/>
      <c r="D50" s="12">
        <v>1</v>
      </c>
      <c r="E50" s="12"/>
      <c r="F50" s="12"/>
      <c r="G50" s="12"/>
      <c r="H50" s="12"/>
      <c r="I50" s="12"/>
      <c r="J50" s="12"/>
      <c r="K50" s="12"/>
      <c r="L50" s="12"/>
      <c r="M50" s="13"/>
      <c r="N50" s="14"/>
      <c r="P50" s="15"/>
    </row>
    <row r="51" spans="1:16" x14ac:dyDescent="0.2">
      <c r="A51" s="10" t="s">
        <v>51</v>
      </c>
      <c r="B51" s="11">
        <f>SUM(B44:B50)</f>
        <v>274511</v>
      </c>
      <c r="C51" s="10"/>
      <c r="D51" s="12"/>
      <c r="E51" s="12"/>
      <c r="F51" s="12"/>
      <c r="G51" s="12"/>
      <c r="H51" s="12"/>
      <c r="I51" s="12"/>
      <c r="J51" s="12"/>
      <c r="K51" s="12"/>
      <c r="L51" s="12"/>
      <c r="M51" s="13"/>
      <c r="N51" s="14"/>
      <c r="P51" s="15"/>
    </row>
    <row r="52" spans="1:16" x14ac:dyDescent="0.2">
      <c r="B52" s="17"/>
    </row>
    <row r="53" spans="1:16" x14ac:dyDescent="0.2">
      <c r="A53" s="3"/>
      <c r="B53" s="19"/>
    </row>
    <row r="54" spans="1:16" x14ac:dyDescent="0.2">
      <c r="A54" s="10"/>
      <c r="B54" s="11"/>
      <c r="C54" s="10"/>
      <c r="D54" s="12"/>
      <c r="E54" s="12"/>
      <c r="F54" s="12"/>
      <c r="G54" s="12"/>
      <c r="H54" s="12"/>
      <c r="I54" s="12"/>
      <c r="J54" s="12"/>
      <c r="K54" s="12"/>
      <c r="L54" s="12"/>
      <c r="M54" s="13"/>
      <c r="N54" s="14"/>
      <c r="P54" s="15">
        <f>SUM(D54:N54)</f>
        <v>0</v>
      </c>
    </row>
    <row r="55" spans="1:16" x14ac:dyDescent="0.2">
      <c r="A55" s="10"/>
      <c r="B55" s="11"/>
      <c r="C55" s="10"/>
      <c r="D55" s="12"/>
      <c r="E55" s="32"/>
      <c r="F55" s="12"/>
      <c r="G55" s="12"/>
      <c r="H55" s="12"/>
      <c r="I55" s="12"/>
      <c r="J55" s="12"/>
      <c r="K55" s="12"/>
      <c r="L55" s="12"/>
      <c r="M55" s="13"/>
      <c r="N55" s="14"/>
      <c r="P55" s="15">
        <f>SUM(D55:N55)</f>
        <v>0</v>
      </c>
    </row>
    <row r="56" spans="1:16" x14ac:dyDescent="0.2">
      <c r="A56" s="10"/>
      <c r="B56" s="11"/>
      <c r="C56" s="10"/>
      <c r="D56" s="12"/>
      <c r="E56" s="12"/>
      <c r="F56" s="12"/>
      <c r="G56" s="12"/>
      <c r="H56" s="12"/>
      <c r="I56" s="12"/>
      <c r="J56" s="12"/>
      <c r="K56" s="12"/>
      <c r="L56" s="12"/>
      <c r="M56" s="13"/>
      <c r="N56" s="14"/>
      <c r="P56" s="15">
        <f>SUM(D56:N56)</f>
        <v>0</v>
      </c>
    </row>
    <row r="57" spans="1:16" x14ac:dyDescent="0.2">
      <c r="A57" s="10"/>
      <c r="B57" s="11"/>
      <c r="C57" s="10"/>
      <c r="D57" s="12"/>
      <c r="E57" s="12"/>
      <c r="F57" s="12"/>
      <c r="G57" s="12"/>
      <c r="H57" s="12"/>
      <c r="I57" s="12"/>
      <c r="J57" s="12"/>
      <c r="K57" s="12"/>
      <c r="L57" s="12"/>
      <c r="M57" s="13"/>
      <c r="N57" s="14"/>
      <c r="P57" s="15">
        <v>1</v>
      </c>
    </row>
    <row r="58" spans="1:16" ht="12" customHeight="1" x14ac:dyDescent="0.2">
      <c r="A58" s="10"/>
      <c r="B58" s="11"/>
      <c r="C58" s="10"/>
      <c r="D58" s="12"/>
      <c r="E58" s="12"/>
      <c r="F58" s="12"/>
      <c r="G58" s="12"/>
      <c r="H58" s="12"/>
      <c r="I58" s="12"/>
      <c r="J58" s="12"/>
      <c r="K58" s="12"/>
      <c r="L58" s="12"/>
      <c r="M58" s="13"/>
      <c r="N58" s="14"/>
      <c r="P58" s="15">
        <f>SUM(D58:N58)</f>
        <v>0</v>
      </c>
    </row>
    <row r="59" spans="1:16" x14ac:dyDescent="0.2">
      <c r="A59" s="10"/>
      <c r="B59" s="11"/>
      <c r="C59" s="10"/>
      <c r="D59" s="12"/>
      <c r="E59" s="12"/>
      <c r="F59" s="12"/>
      <c r="G59" s="12"/>
      <c r="H59" s="12"/>
      <c r="I59" s="12"/>
      <c r="J59" s="12"/>
      <c r="K59" s="12"/>
      <c r="L59" s="12"/>
      <c r="M59" s="13"/>
      <c r="N59" s="14"/>
      <c r="P59" s="15"/>
    </row>
    <row r="60" spans="1:16" x14ac:dyDescent="0.2">
      <c r="B60" s="17"/>
    </row>
    <row r="61" spans="1:16" ht="18.75" thickBot="1" x14ac:dyDescent="0.3">
      <c r="A61" s="2" t="s">
        <v>92</v>
      </c>
      <c r="B61" s="17"/>
    </row>
    <row r="62" spans="1:16" ht="13.5" thickTop="1" x14ac:dyDescent="0.2">
      <c r="A62" s="20" t="s">
        <v>10</v>
      </c>
      <c r="B62" s="21" t="s">
        <v>87</v>
      </c>
      <c r="C62" s="22" t="s">
        <v>2</v>
      </c>
      <c r="D62" s="23" t="s">
        <v>39</v>
      </c>
      <c r="E62" s="23" t="s">
        <v>40</v>
      </c>
      <c r="F62" s="23" t="s">
        <v>41</v>
      </c>
      <c r="G62" s="23" t="s">
        <v>42</v>
      </c>
      <c r="H62" s="23" t="s">
        <v>43</v>
      </c>
      <c r="I62" s="23" t="s">
        <v>44</v>
      </c>
      <c r="J62" s="23" t="s">
        <v>45</v>
      </c>
      <c r="K62" s="23" t="s">
        <v>46</v>
      </c>
      <c r="L62" s="23" t="s">
        <v>47</v>
      </c>
      <c r="M62" s="24" t="s">
        <v>15</v>
      </c>
      <c r="N62" s="25" t="s">
        <v>48</v>
      </c>
    </row>
    <row r="63" spans="1:16" ht="13.5" thickBot="1" x14ac:dyDescent="0.25">
      <c r="A63" s="26"/>
      <c r="B63" s="27"/>
      <c r="C63" s="28" t="s">
        <v>3</v>
      </c>
      <c r="D63" s="29"/>
      <c r="E63" s="29"/>
      <c r="F63" s="29"/>
      <c r="G63" s="29"/>
      <c r="H63" s="29"/>
      <c r="I63" s="29"/>
      <c r="J63" s="29"/>
      <c r="K63" s="29"/>
      <c r="L63" s="29"/>
      <c r="M63" s="30"/>
      <c r="N63" s="31"/>
    </row>
    <row r="64" spans="1:16" ht="13.5" thickTop="1" x14ac:dyDescent="0.2">
      <c r="B64" s="17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</row>
    <row r="65" spans="1:16" x14ac:dyDescent="0.2">
      <c r="A65" s="3" t="s">
        <v>69</v>
      </c>
      <c r="B65" s="19"/>
    </row>
    <row r="66" spans="1:16" x14ac:dyDescent="0.2">
      <c r="A66" s="10" t="s">
        <v>11</v>
      </c>
      <c r="B66" s="11">
        <v>1500</v>
      </c>
      <c r="C66" s="10"/>
      <c r="D66" s="12">
        <v>0.1</v>
      </c>
      <c r="E66" s="12">
        <v>0.9</v>
      </c>
      <c r="F66" s="12"/>
      <c r="G66" s="12"/>
      <c r="H66" s="12"/>
      <c r="I66" s="12"/>
      <c r="J66" s="12"/>
      <c r="K66" s="12"/>
      <c r="L66" s="12"/>
      <c r="M66" s="13"/>
      <c r="N66" s="14"/>
      <c r="P66" s="15">
        <f>SUM(D66:N66)</f>
        <v>1</v>
      </c>
    </row>
    <row r="67" spans="1:16" x14ac:dyDescent="0.2">
      <c r="A67" s="10" t="s">
        <v>96</v>
      </c>
      <c r="B67" s="11">
        <v>300</v>
      </c>
      <c r="C67" s="10"/>
      <c r="D67" s="12">
        <v>0.5</v>
      </c>
      <c r="E67" s="12">
        <v>0.5</v>
      </c>
      <c r="F67" s="12"/>
      <c r="G67" s="12"/>
      <c r="H67" s="12"/>
      <c r="I67" s="12"/>
      <c r="J67" s="12"/>
      <c r="K67" s="12"/>
      <c r="L67" s="12"/>
      <c r="M67" s="13"/>
      <c r="N67" s="14"/>
      <c r="P67" s="15">
        <v>1</v>
      </c>
    </row>
    <row r="68" spans="1:16" x14ac:dyDescent="0.2">
      <c r="A68" s="10" t="s">
        <v>95</v>
      </c>
      <c r="B68" s="11">
        <v>105</v>
      </c>
      <c r="C68" s="10"/>
      <c r="D68" s="12">
        <v>1</v>
      </c>
      <c r="E68" s="12"/>
      <c r="F68" s="12"/>
      <c r="G68" s="12"/>
      <c r="H68" s="12"/>
      <c r="I68" s="12"/>
      <c r="J68" s="12"/>
      <c r="K68" s="12"/>
      <c r="L68" s="12"/>
      <c r="M68" s="13"/>
      <c r="N68" s="14"/>
      <c r="P68" s="15">
        <v>1</v>
      </c>
    </row>
    <row r="69" spans="1:16" x14ac:dyDescent="0.2">
      <c r="A69" s="10" t="s">
        <v>95</v>
      </c>
      <c r="B69" s="11">
        <v>400</v>
      </c>
      <c r="C69" s="10"/>
      <c r="D69" s="12">
        <v>0.1</v>
      </c>
      <c r="E69" s="12">
        <v>0.9</v>
      </c>
      <c r="F69" s="12"/>
      <c r="G69" s="12"/>
      <c r="H69" s="12"/>
      <c r="I69" s="12"/>
      <c r="J69" s="12"/>
      <c r="K69" s="12"/>
      <c r="L69" s="12"/>
      <c r="M69" s="13"/>
      <c r="N69" s="14"/>
      <c r="P69" s="15">
        <v>1</v>
      </c>
    </row>
    <row r="70" spans="1:16" x14ac:dyDescent="0.2">
      <c r="A70" s="10" t="s">
        <v>51</v>
      </c>
      <c r="B70" s="11">
        <f>SUM(B66:B69)</f>
        <v>2305</v>
      </c>
      <c r="C70" s="10"/>
      <c r="D70" s="12"/>
      <c r="E70" s="12"/>
      <c r="F70" s="12"/>
      <c r="G70" s="12"/>
      <c r="H70" s="12"/>
      <c r="I70" s="12"/>
      <c r="J70" s="12"/>
      <c r="K70" s="12"/>
      <c r="L70" s="12"/>
      <c r="M70" s="13"/>
      <c r="N70" s="14"/>
      <c r="P70" s="15"/>
    </row>
    <row r="71" spans="1:16" x14ac:dyDescent="0.2">
      <c r="B71" s="17"/>
    </row>
    <row r="72" spans="1:16" ht="18.75" thickBot="1" x14ac:dyDescent="0.3">
      <c r="A72" s="2" t="s">
        <v>93</v>
      </c>
      <c r="B72" s="17"/>
    </row>
    <row r="73" spans="1:16" ht="13.5" thickTop="1" x14ac:dyDescent="0.2">
      <c r="A73" s="20" t="s">
        <v>12</v>
      </c>
      <c r="B73" s="21" t="s">
        <v>87</v>
      </c>
      <c r="C73" s="22" t="s">
        <v>2</v>
      </c>
      <c r="D73" s="23" t="s">
        <v>39</v>
      </c>
      <c r="E73" s="23" t="s">
        <v>40</v>
      </c>
      <c r="F73" s="23" t="s">
        <v>41</v>
      </c>
      <c r="G73" s="23" t="s">
        <v>42</v>
      </c>
      <c r="H73" s="23" t="s">
        <v>43</v>
      </c>
      <c r="I73" s="23" t="s">
        <v>44</v>
      </c>
      <c r="J73" s="23" t="s">
        <v>45</v>
      </c>
      <c r="K73" s="23" t="s">
        <v>46</v>
      </c>
      <c r="L73" s="23" t="s">
        <v>47</v>
      </c>
      <c r="M73" s="24" t="s">
        <v>15</v>
      </c>
      <c r="N73" s="25" t="s">
        <v>48</v>
      </c>
    </row>
    <row r="74" spans="1:16" ht="13.5" thickBot="1" x14ac:dyDescent="0.25">
      <c r="A74" s="26"/>
      <c r="B74" s="27"/>
      <c r="C74" s="28" t="s">
        <v>3</v>
      </c>
      <c r="D74" s="29"/>
      <c r="E74" s="29"/>
      <c r="F74" s="29"/>
      <c r="G74" s="29"/>
      <c r="H74" s="29"/>
      <c r="I74" s="29"/>
      <c r="J74" s="29"/>
      <c r="K74" s="29"/>
      <c r="L74" s="29"/>
      <c r="M74" s="30"/>
      <c r="N74" s="31"/>
    </row>
    <row r="75" spans="1:16" ht="13.5" thickTop="1" x14ac:dyDescent="0.2">
      <c r="B75" s="17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</row>
    <row r="76" spans="1:16" x14ac:dyDescent="0.2">
      <c r="A76" s="3" t="s">
        <v>69</v>
      </c>
      <c r="B76" s="19"/>
    </row>
    <row r="77" spans="1:16" x14ac:dyDescent="0.2">
      <c r="A77" s="10" t="s">
        <v>13</v>
      </c>
      <c r="B77" s="11">
        <v>500</v>
      </c>
      <c r="C77" s="10"/>
      <c r="D77" s="12"/>
      <c r="E77" s="12"/>
      <c r="F77" s="12"/>
      <c r="G77" s="12"/>
      <c r="H77" s="12"/>
      <c r="I77" s="12">
        <v>1</v>
      </c>
      <c r="J77" s="12"/>
      <c r="K77" s="12"/>
      <c r="L77" s="12"/>
      <c r="M77" s="13"/>
      <c r="N77" s="14"/>
      <c r="P77" s="15">
        <f t="shared" ref="P77:P90" si="2">SUM(D77:N77)</f>
        <v>1</v>
      </c>
    </row>
    <row r="78" spans="1:16" x14ac:dyDescent="0.2">
      <c r="A78" s="10"/>
      <c r="B78" s="11">
        <v>0</v>
      </c>
      <c r="C78" s="10"/>
      <c r="D78" s="12">
        <v>0.6</v>
      </c>
      <c r="E78" s="12">
        <v>0.4</v>
      </c>
      <c r="F78" s="12"/>
      <c r="G78" s="12"/>
      <c r="H78" s="12"/>
      <c r="I78" s="12"/>
      <c r="J78" s="12"/>
      <c r="K78" s="12"/>
      <c r="L78" s="12"/>
      <c r="M78" s="13"/>
      <c r="N78" s="14"/>
      <c r="P78" s="15">
        <f t="shared" si="2"/>
        <v>1</v>
      </c>
    </row>
    <row r="79" spans="1:16" x14ac:dyDescent="0.2">
      <c r="A79" s="10" t="s">
        <v>14</v>
      </c>
      <c r="B79" s="11">
        <v>7200</v>
      </c>
      <c r="C79" s="10"/>
      <c r="D79" s="12"/>
      <c r="E79" s="12">
        <v>1</v>
      </c>
      <c r="F79" s="12"/>
      <c r="G79" s="12"/>
      <c r="H79" s="12"/>
      <c r="I79" s="12"/>
      <c r="J79" s="12"/>
      <c r="K79" s="12"/>
      <c r="L79" s="12"/>
      <c r="M79" s="13"/>
      <c r="N79" s="14"/>
      <c r="P79" s="15">
        <f t="shared" si="2"/>
        <v>1</v>
      </c>
    </row>
    <row r="80" spans="1:16" x14ac:dyDescent="0.2">
      <c r="A80" s="10" t="s">
        <v>75</v>
      </c>
      <c r="B80" s="11">
        <v>450</v>
      </c>
      <c r="C80" s="10"/>
      <c r="D80" s="12">
        <v>0.25</v>
      </c>
      <c r="E80" s="12">
        <v>0.75</v>
      </c>
      <c r="F80" s="12"/>
      <c r="G80" s="12"/>
      <c r="H80" s="12"/>
      <c r="I80" s="12"/>
      <c r="J80" s="12"/>
      <c r="K80" s="12"/>
      <c r="L80" s="12"/>
      <c r="M80" s="13"/>
      <c r="N80" s="14"/>
      <c r="P80" s="15">
        <f t="shared" si="2"/>
        <v>1</v>
      </c>
    </row>
    <row r="81" spans="1:16" x14ac:dyDescent="0.2">
      <c r="A81" s="10" t="s">
        <v>90</v>
      </c>
      <c r="B81" s="11">
        <v>850</v>
      </c>
      <c r="C81" s="10"/>
      <c r="D81" s="12">
        <v>0.1</v>
      </c>
      <c r="E81" s="12">
        <v>0.9</v>
      </c>
      <c r="F81" s="12"/>
      <c r="G81" s="12"/>
      <c r="H81" s="12"/>
      <c r="I81" s="12"/>
      <c r="J81" s="12"/>
      <c r="K81" s="12"/>
      <c r="L81" s="12"/>
      <c r="M81" s="12"/>
      <c r="N81" s="14"/>
      <c r="P81" s="15">
        <f t="shared" si="2"/>
        <v>1</v>
      </c>
    </row>
    <row r="82" spans="1:16" x14ac:dyDescent="0.2">
      <c r="A82" s="10" t="s">
        <v>64</v>
      </c>
      <c r="B82" s="11">
        <v>1080</v>
      </c>
      <c r="C82" s="10"/>
      <c r="D82" s="12"/>
      <c r="E82" s="12">
        <v>0.5</v>
      </c>
      <c r="F82" s="12"/>
      <c r="G82" s="12"/>
      <c r="H82" s="12"/>
      <c r="I82" s="12">
        <v>0.5</v>
      </c>
      <c r="J82" s="12"/>
      <c r="K82" s="12"/>
      <c r="L82" s="12"/>
      <c r="M82" s="13"/>
      <c r="N82" s="14"/>
      <c r="P82" s="15">
        <f t="shared" si="2"/>
        <v>1</v>
      </c>
    </row>
    <row r="83" spans="1:16" x14ac:dyDescent="0.2">
      <c r="A83" s="10" t="s">
        <v>65</v>
      </c>
      <c r="B83" s="11">
        <v>450</v>
      </c>
      <c r="C83" s="10"/>
      <c r="D83" s="12"/>
      <c r="E83" s="12">
        <v>1</v>
      </c>
      <c r="F83" s="12"/>
      <c r="G83" s="12"/>
      <c r="H83" s="12"/>
      <c r="I83" s="12"/>
      <c r="J83" s="12"/>
      <c r="K83" s="12"/>
      <c r="L83" s="12"/>
      <c r="M83" s="13"/>
      <c r="N83" s="14"/>
      <c r="P83" s="15">
        <f t="shared" si="2"/>
        <v>1</v>
      </c>
    </row>
    <row r="84" spans="1:16" x14ac:dyDescent="0.2">
      <c r="A84" s="10" t="s">
        <v>66</v>
      </c>
      <c r="B84" s="11">
        <v>850</v>
      </c>
      <c r="C84" s="10"/>
      <c r="D84" s="12"/>
      <c r="E84" s="12">
        <v>1</v>
      </c>
      <c r="F84" s="12"/>
      <c r="G84" s="12"/>
      <c r="H84" s="12"/>
      <c r="I84" s="12"/>
      <c r="J84" s="12"/>
      <c r="K84" s="12"/>
      <c r="L84" s="12"/>
      <c r="M84" s="12"/>
      <c r="N84" s="14"/>
      <c r="P84" s="15">
        <f t="shared" si="2"/>
        <v>1</v>
      </c>
    </row>
    <row r="85" spans="1:16" x14ac:dyDescent="0.2">
      <c r="A85" s="10" t="s">
        <v>67</v>
      </c>
      <c r="B85" s="11">
        <v>1420</v>
      </c>
      <c r="C85" s="10"/>
      <c r="D85" s="12"/>
      <c r="E85" s="12"/>
      <c r="F85" s="12"/>
      <c r="G85" s="12"/>
      <c r="H85" s="12"/>
      <c r="I85" s="12"/>
      <c r="J85" s="12"/>
      <c r="K85" s="12"/>
      <c r="L85" s="12">
        <v>1</v>
      </c>
      <c r="M85" s="13"/>
      <c r="N85" s="14"/>
      <c r="P85" s="15">
        <f t="shared" si="2"/>
        <v>1</v>
      </c>
    </row>
    <row r="86" spans="1:16" x14ac:dyDescent="0.2">
      <c r="A86" s="10" t="s">
        <v>16</v>
      </c>
      <c r="B86" s="11">
        <v>5400</v>
      </c>
      <c r="C86" s="10"/>
      <c r="D86" s="12"/>
      <c r="E86" s="12"/>
      <c r="F86" s="12"/>
      <c r="G86" s="12"/>
      <c r="H86" s="12"/>
      <c r="I86" s="12">
        <v>1</v>
      </c>
      <c r="J86" s="12"/>
      <c r="K86" s="12"/>
      <c r="L86" s="12"/>
      <c r="M86" s="13"/>
      <c r="N86" s="14"/>
      <c r="P86" s="15">
        <f t="shared" si="2"/>
        <v>1</v>
      </c>
    </row>
    <row r="87" spans="1:16" x14ac:dyDescent="0.2">
      <c r="A87" s="10" t="s">
        <v>91</v>
      </c>
      <c r="B87" s="11">
        <v>250</v>
      </c>
      <c r="C87" s="10"/>
      <c r="D87" s="12"/>
      <c r="E87" s="12"/>
      <c r="F87" s="12"/>
      <c r="G87" s="12">
        <v>1</v>
      </c>
      <c r="H87" s="12"/>
      <c r="I87" s="12"/>
      <c r="J87" s="12"/>
      <c r="K87" s="12"/>
      <c r="L87" s="12"/>
      <c r="M87" s="13"/>
      <c r="N87" s="14"/>
      <c r="P87" s="15">
        <f t="shared" si="2"/>
        <v>1</v>
      </c>
    </row>
    <row r="88" spans="1:16" x14ac:dyDescent="0.2">
      <c r="A88" s="10" t="s">
        <v>17</v>
      </c>
      <c r="B88" s="11">
        <v>1800</v>
      </c>
      <c r="C88" s="10"/>
      <c r="D88" s="12"/>
      <c r="E88" s="12"/>
      <c r="F88" s="12">
        <v>1</v>
      </c>
      <c r="G88" s="12"/>
      <c r="H88" s="12"/>
      <c r="I88" s="12"/>
      <c r="J88" s="12"/>
      <c r="K88" s="12"/>
      <c r="L88" s="12"/>
      <c r="M88" s="13"/>
      <c r="N88" s="14"/>
      <c r="P88" s="15">
        <f t="shared" si="2"/>
        <v>1</v>
      </c>
    </row>
    <row r="89" spans="1:16" x14ac:dyDescent="0.2">
      <c r="A89" s="10" t="s">
        <v>18</v>
      </c>
      <c r="B89" s="11">
        <v>500</v>
      </c>
      <c r="C89" s="10"/>
      <c r="D89" s="12"/>
      <c r="E89" s="12"/>
      <c r="F89" s="12"/>
      <c r="G89" s="12"/>
      <c r="H89" s="12"/>
      <c r="I89" s="12"/>
      <c r="J89" s="12"/>
      <c r="K89" s="12"/>
      <c r="L89" s="12">
        <v>1</v>
      </c>
      <c r="M89" s="13"/>
      <c r="N89" s="14"/>
      <c r="P89" s="15">
        <f t="shared" si="2"/>
        <v>1</v>
      </c>
    </row>
    <row r="90" spans="1:16" x14ac:dyDescent="0.2">
      <c r="A90" s="10" t="s">
        <v>97</v>
      </c>
      <c r="B90" s="11">
        <v>3500</v>
      </c>
      <c r="C90" s="10"/>
      <c r="D90" s="12"/>
      <c r="E90" s="12">
        <v>0.75</v>
      </c>
      <c r="F90" s="12"/>
      <c r="G90" s="12"/>
      <c r="H90" s="12"/>
      <c r="I90" s="12"/>
      <c r="J90" s="12"/>
      <c r="K90" s="12"/>
      <c r="L90" s="12">
        <v>0.25</v>
      </c>
      <c r="M90" s="13"/>
      <c r="N90" s="14"/>
      <c r="P90" s="15">
        <f t="shared" si="2"/>
        <v>1</v>
      </c>
    </row>
    <row r="91" spans="1:16" x14ac:dyDescent="0.2">
      <c r="A91" s="10" t="s">
        <v>19</v>
      </c>
      <c r="B91" s="11">
        <v>1200</v>
      </c>
      <c r="C91" s="10"/>
      <c r="D91" s="12"/>
      <c r="E91" s="12">
        <v>1</v>
      </c>
      <c r="F91" s="12"/>
      <c r="G91" s="12"/>
      <c r="H91" s="12"/>
      <c r="I91" s="12"/>
      <c r="J91" s="12"/>
      <c r="K91" s="12"/>
      <c r="L91" s="12"/>
      <c r="M91" s="13"/>
      <c r="N91" s="14"/>
      <c r="P91" s="15">
        <v>1</v>
      </c>
    </row>
    <row r="92" spans="1:16" x14ac:dyDescent="0.2">
      <c r="A92" s="10" t="s">
        <v>51</v>
      </c>
      <c r="B92" s="11">
        <f>SUM(B77:B91)</f>
        <v>25450</v>
      </c>
      <c r="C92" s="10"/>
      <c r="D92" s="12"/>
      <c r="E92" s="12"/>
      <c r="F92" s="12"/>
      <c r="G92" s="12"/>
      <c r="H92" s="12"/>
      <c r="I92" s="12"/>
      <c r="J92" s="12"/>
      <c r="K92" s="12"/>
      <c r="L92" s="12"/>
      <c r="M92" s="13"/>
      <c r="N92" s="14"/>
      <c r="P92" s="15"/>
    </row>
    <row r="93" spans="1:16" x14ac:dyDescent="0.2">
      <c r="B93" s="17"/>
    </row>
    <row r="94" spans="1:16" x14ac:dyDescent="0.2">
      <c r="A94" s="3" t="s">
        <v>8</v>
      </c>
      <c r="B94" s="19"/>
    </row>
    <row r="95" spans="1:16" x14ac:dyDescent="0.2">
      <c r="A95" s="10" t="s">
        <v>73</v>
      </c>
      <c r="B95" s="11">
        <v>0</v>
      </c>
      <c r="C95" s="10"/>
      <c r="D95" s="12"/>
      <c r="E95" s="12"/>
      <c r="F95" s="12"/>
      <c r="G95" s="12"/>
      <c r="H95" s="12"/>
      <c r="I95" s="12"/>
      <c r="J95" s="12"/>
      <c r="K95" s="12"/>
      <c r="L95" s="12"/>
      <c r="M95" s="13"/>
      <c r="N95" s="14"/>
      <c r="P95" s="15">
        <f>SUM(D95:N95)</f>
        <v>0</v>
      </c>
    </row>
    <row r="96" spans="1:16" x14ac:dyDescent="0.2">
      <c r="A96" s="10" t="s">
        <v>72</v>
      </c>
      <c r="B96" s="11">
        <v>0</v>
      </c>
      <c r="C96" s="10"/>
      <c r="D96" s="12"/>
      <c r="E96" s="12"/>
      <c r="F96" s="12"/>
      <c r="G96" s="12"/>
      <c r="H96" s="12"/>
      <c r="I96" s="12"/>
      <c r="J96" s="12"/>
      <c r="K96" s="12"/>
      <c r="L96" s="12"/>
      <c r="M96" s="13"/>
      <c r="N96" s="14"/>
      <c r="P96" s="15">
        <f>SUM(D96:N96)</f>
        <v>0</v>
      </c>
    </row>
    <row r="97" spans="1:16" x14ac:dyDescent="0.2">
      <c r="A97" s="10"/>
      <c r="B97" s="11"/>
      <c r="C97" s="10"/>
      <c r="D97" s="12"/>
      <c r="E97" s="12"/>
      <c r="F97" s="12"/>
      <c r="G97" s="12"/>
      <c r="H97" s="12"/>
      <c r="I97" s="12"/>
      <c r="J97" s="12"/>
      <c r="K97" s="12"/>
      <c r="L97" s="12"/>
      <c r="M97" s="13"/>
      <c r="N97" s="14"/>
      <c r="P97" s="15"/>
    </row>
    <row r="98" spans="1:16" x14ac:dyDescent="0.2">
      <c r="A98" s="10" t="s">
        <v>9</v>
      </c>
      <c r="B98" s="11">
        <f>SUM(B95:B97)</f>
        <v>0</v>
      </c>
      <c r="C98" s="10"/>
      <c r="D98" s="12"/>
      <c r="E98" s="12"/>
      <c r="F98" s="12"/>
      <c r="G98" s="12"/>
      <c r="H98" s="12"/>
      <c r="I98" s="12"/>
      <c r="J98" s="12"/>
      <c r="K98" s="12"/>
      <c r="L98" s="12"/>
      <c r="M98" s="13"/>
      <c r="N98" s="14"/>
      <c r="P98" s="15"/>
    </row>
    <row r="99" spans="1:16" x14ac:dyDescent="0.2">
      <c r="B99" s="17"/>
    </row>
    <row r="100" spans="1:16" ht="18.75" thickBot="1" x14ac:dyDescent="0.3">
      <c r="A100" s="2" t="s">
        <v>15</v>
      </c>
      <c r="B100" s="17"/>
    </row>
    <row r="101" spans="1:16" ht="13.5" thickTop="1" x14ac:dyDescent="0.2">
      <c r="A101" s="20" t="s">
        <v>20</v>
      </c>
      <c r="B101" s="21" t="s">
        <v>87</v>
      </c>
      <c r="C101" s="22" t="s">
        <v>2</v>
      </c>
      <c r="D101" s="23" t="s">
        <v>39</v>
      </c>
      <c r="E101" s="23" t="s">
        <v>40</v>
      </c>
      <c r="F101" s="23" t="s">
        <v>41</v>
      </c>
      <c r="G101" s="23" t="s">
        <v>42</v>
      </c>
      <c r="H101" s="23" t="s">
        <v>43</v>
      </c>
      <c r="I101" s="23" t="s">
        <v>44</v>
      </c>
      <c r="J101" s="23" t="s">
        <v>45</v>
      </c>
      <c r="K101" s="23" t="s">
        <v>46</v>
      </c>
      <c r="L101" s="23" t="s">
        <v>47</v>
      </c>
      <c r="M101" s="24" t="s">
        <v>15</v>
      </c>
      <c r="N101" s="25" t="s">
        <v>48</v>
      </c>
    </row>
    <row r="102" spans="1:16" ht="13.5" thickBot="1" x14ac:dyDescent="0.25">
      <c r="A102" s="26"/>
      <c r="B102" s="27"/>
      <c r="C102" s="28" t="s">
        <v>3</v>
      </c>
      <c r="D102" s="29"/>
      <c r="E102" s="29"/>
      <c r="F102" s="29"/>
      <c r="G102" s="29"/>
      <c r="H102" s="29"/>
      <c r="I102" s="29"/>
      <c r="J102" s="29"/>
      <c r="K102" s="29"/>
      <c r="L102" s="29"/>
      <c r="M102" s="30"/>
      <c r="N102" s="31"/>
    </row>
    <row r="103" spans="1:16" ht="13.5" thickTop="1" x14ac:dyDescent="0.2">
      <c r="B103" s="17"/>
      <c r="D103" s="18"/>
      <c r="E103" s="18"/>
      <c r="F103" s="18"/>
      <c r="G103" s="18"/>
      <c r="H103" s="18"/>
      <c r="I103" s="18"/>
      <c r="J103" s="18"/>
      <c r="K103" s="18"/>
      <c r="L103" s="18"/>
      <c r="M103" s="18"/>
      <c r="N103" s="18"/>
    </row>
    <row r="104" spans="1:16" x14ac:dyDescent="0.2">
      <c r="A104" s="3" t="s">
        <v>69</v>
      </c>
      <c r="B104" s="19"/>
    </row>
    <row r="105" spans="1:16" x14ac:dyDescent="0.2">
      <c r="A105" s="10"/>
      <c r="B105" s="11"/>
      <c r="C105" s="10"/>
      <c r="D105" s="12"/>
      <c r="E105" s="12"/>
      <c r="F105" s="12"/>
      <c r="G105" s="12"/>
      <c r="H105" s="12"/>
      <c r="I105" s="12"/>
      <c r="J105" s="12"/>
      <c r="K105" s="12"/>
      <c r="L105" s="12"/>
      <c r="M105" s="13"/>
      <c r="N105" s="14"/>
      <c r="P105" s="15">
        <f>SUM(D105:N105)</f>
        <v>0</v>
      </c>
    </row>
    <row r="106" spans="1:16" x14ac:dyDescent="0.2">
      <c r="A106" s="10" t="s">
        <v>21</v>
      </c>
      <c r="B106" s="11">
        <v>2025</v>
      </c>
      <c r="C106" s="10"/>
      <c r="D106" s="12"/>
      <c r="E106" s="12"/>
      <c r="F106" s="12"/>
      <c r="G106" s="12"/>
      <c r="H106" s="12"/>
      <c r="I106" s="12"/>
      <c r="J106" s="12"/>
      <c r="K106" s="12"/>
      <c r="L106" s="12">
        <v>1</v>
      </c>
      <c r="M106" s="13"/>
      <c r="N106" s="14"/>
      <c r="P106" s="15">
        <v>1</v>
      </c>
    </row>
    <row r="107" spans="1:16" x14ac:dyDescent="0.2">
      <c r="A107" s="10" t="s">
        <v>84</v>
      </c>
      <c r="B107" s="11">
        <v>52144</v>
      </c>
      <c r="C107" s="10"/>
      <c r="D107" s="12"/>
      <c r="E107" s="12"/>
      <c r="F107" s="12"/>
      <c r="G107" s="12"/>
      <c r="H107" s="12"/>
      <c r="I107" s="12"/>
      <c r="J107" s="12"/>
      <c r="K107" s="12">
        <v>1</v>
      </c>
      <c r="L107" s="12"/>
      <c r="M107" s="13"/>
      <c r="N107" s="14"/>
      <c r="P107" s="15">
        <f t="shared" ref="P107:P113" si="3">SUM(D107:N107)</f>
        <v>1</v>
      </c>
    </row>
    <row r="108" spans="1:16" x14ac:dyDescent="0.2">
      <c r="A108" s="10" t="s">
        <v>22</v>
      </c>
      <c r="B108" s="11">
        <v>500</v>
      </c>
      <c r="C108" s="10"/>
      <c r="D108" s="12"/>
      <c r="E108" s="12">
        <v>1</v>
      </c>
      <c r="F108" s="12"/>
      <c r="G108" s="12"/>
      <c r="H108" s="12"/>
      <c r="I108" s="12"/>
      <c r="J108" s="12"/>
      <c r="K108" s="12"/>
      <c r="L108" s="12"/>
      <c r="M108" s="13"/>
      <c r="N108" s="14"/>
      <c r="P108" s="15">
        <f t="shared" si="3"/>
        <v>1</v>
      </c>
    </row>
    <row r="109" spans="1:16" x14ac:dyDescent="0.2">
      <c r="A109" s="10"/>
      <c r="B109" s="11">
        <v>0</v>
      </c>
      <c r="C109" s="10"/>
      <c r="D109" s="12"/>
      <c r="E109" s="12"/>
      <c r="F109" s="12"/>
      <c r="G109" s="12"/>
      <c r="H109" s="12"/>
      <c r="I109" s="12"/>
      <c r="J109" s="12"/>
      <c r="K109" s="12"/>
      <c r="L109" s="12"/>
      <c r="M109" s="13"/>
      <c r="N109" s="14"/>
      <c r="P109" s="15">
        <f t="shared" si="3"/>
        <v>0</v>
      </c>
    </row>
    <row r="110" spans="1:16" x14ac:dyDescent="0.2">
      <c r="A110" s="10" t="s">
        <v>23</v>
      </c>
      <c r="B110" s="11">
        <v>1300</v>
      </c>
      <c r="C110" s="10"/>
      <c r="D110" s="12">
        <v>0.1</v>
      </c>
      <c r="E110" s="12">
        <v>0.9</v>
      </c>
      <c r="F110" s="12"/>
      <c r="G110" s="12"/>
      <c r="H110" s="12"/>
      <c r="I110" s="12"/>
      <c r="J110" s="12"/>
      <c r="K110" s="12"/>
      <c r="L110" s="12"/>
      <c r="M110" s="13"/>
      <c r="N110" s="14"/>
      <c r="P110" s="15">
        <f t="shared" si="3"/>
        <v>1</v>
      </c>
    </row>
    <row r="111" spans="1:16" x14ac:dyDescent="0.2">
      <c r="A111" s="10" t="s">
        <v>24</v>
      </c>
      <c r="B111" s="11">
        <v>1479</v>
      </c>
      <c r="C111" s="10"/>
      <c r="D111" s="12"/>
      <c r="E111" s="12"/>
      <c r="F111" s="12"/>
      <c r="G111" s="12"/>
      <c r="H111" s="12"/>
      <c r="I111" s="12"/>
      <c r="J111" s="12"/>
      <c r="K111" s="12"/>
      <c r="L111" s="12">
        <v>1</v>
      </c>
      <c r="M111" s="13"/>
      <c r="N111" s="14"/>
      <c r="P111" s="15">
        <f t="shared" si="3"/>
        <v>1</v>
      </c>
    </row>
    <row r="112" spans="1:16" x14ac:dyDescent="0.2">
      <c r="A112" s="10" t="s">
        <v>85</v>
      </c>
      <c r="B112" s="11">
        <v>2491</v>
      </c>
      <c r="C112" s="10"/>
      <c r="D112" s="12">
        <v>0.1</v>
      </c>
      <c r="E112" s="12">
        <v>0.9</v>
      </c>
      <c r="F112" s="12"/>
      <c r="G112" s="12"/>
      <c r="H112" s="12"/>
      <c r="I112" s="12"/>
      <c r="J112" s="12"/>
      <c r="K112" s="12"/>
      <c r="L112" s="12"/>
      <c r="M112" s="13"/>
      <c r="N112" s="14"/>
      <c r="P112" s="15">
        <f t="shared" si="3"/>
        <v>1</v>
      </c>
    </row>
    <row r="113" spans="1:16" x14ac:dyDescent="0.2">
      <c r="A113" s="10" t="s">
        <v>25</v>
      </c>
      <c r="B113" s="11">
        <v>1800</v>
      </c>
      <c r="C113" s="10"/>
      <c r="D113" s="12"/>
      <c r="E113" s="12">
        <v>1</v>
      </c>
      <c r="F113" s="12"/>
      <c r="G113" s="12"/>
      <c r="H113" s="12"/>
      <c r="I113" s="12"/>
      <c r="J113" s="12"/>
      <c r="K113" s="12"/>
      <c r="L113" s="12"/>
      <c r="M113" s="13"/>
      <c r="N113" s="14"/>
      <c r="P113" s="15">
        <f t="shared" si="3"/>
        <v>1</v>
      </c>
    </row>
    <row r="114" spans="1:16" x14ac:dyDescent="0.2">
      <c r="A114" s="10" t="s">
        <v>26</v>
      </c>
      <c r="B114" s="11">
        <v>1800</v>
      </c>
      <c r="C114" s="10"/>
      <c r="D114" s="12"/>
      <c r="E114" s="12"/>
      <c r="F114" s="12"/>
      <c r="G114" s="12">
        <v>1</v>
      </c>
      <c r="H114" s="12"/>
      <c r="I114" s="12"/>
      <c r="J114" s="12"/>
      <c r="K114" s="12"/>
      <c r="L114" s="12"/>
      <c r="M114" s="13"/>
      <c r="N114" s="14"/>
      <c r="P114" s="15">
        <v>1</v>
      </c>
    </row>
    <row r="115" spans="1:16" x14ac:dyDescent="0.2">
      <c r="A115" s="10" t="s">
        <v>99</v>
      </c>
      <c r="B115" s="11">
        <v>4060</v>
      </c>
      <c r="C115" s="10"/>
      <c r="D115" s="12"/>
      <c r="E115" s="12"/>
      <c r="F115" s="12"/>
      <c r="G115" s="12">
        <v>1</v>
      </c>
      <c r="H115" s="12"/>
      <c r="I115" s="12"/>
      <c r="J115" s="12"/>
      <c r="K115" s="12"/>
      <c r="L115" s="12"/>
      <c r="M115" s="13"/>
      <c r="N115" s="14"/>
      <c r="P115" s="15">
        <v>1</v>
      </c>
    </row>
    <row r="116" spans="1:16" x14ac:dyDescent="0.2">
      <c r="A116" s="10" t="s">
        <v>100</v>
      </c>
      <c r="B116" s="11">
        <v>11100</v>
      </c>
      <c r="C116" s="10"/>
      <c r="D116" s="12"/>
      <c r="E116" s="12"/>
      <c r="F116" s="12"/>
      <c r="G116" s="12">
        <v>1</v>
      </c>
      <c r="H116" s="12"/>
      <c r="I116" s="12"/>
      <c r="J116" s="12"/>
      <c r="K116" s="12"/>
      <c r="L116" s="12"/>
      <c r="M116" s="13"/>
      <c r="N116" s="14"/>
      <c r="P116" s="15">
        <v>1</v>
      </c>
    </row>
    <row r="117" spans="1:16" x14ac:dyDescent="0.2">
      <c r="A117" s="10"/>
      <c r="B117" s="11">
        <v>0</v>
      </c>
      <c r="C117" s="10"/>
      <c r="D117" s="12"/>
      <c r="E117" s="12"/>
      <c r="F117" s="12"/>
      <c r="G117" s="12"/>
      <c r="H117" s="12"/>
      <c r="I117" s="12"/>
      <c r="J117" s="12"/>
      <c r="K117" s="12"/>
      <c r="L117" s="12">
        <v>1</v>
      </c>
      <c r="M117" s="13"/>
      <c r="N117" s="14"/>
      <c r="P117" s="15">
        <v>1</v>
      </c>
    </row>
    <row r="118" spans="1:16" x14ac:dyDescent="0.2">
      <c r="A118" s="10" t="s">
        <v>82</v>
      </c>
      <c r="B118" s="11">
        <v>300</v>
      </c>
      <c r="C118" s="10"/>
      <c r="D118" s="12"/>
      <c r="E118" s="12"/>
      <c r="F118" s="12"/>
      <c r="G118" s="12"/>
      <c r="H118" s="12"/>
      <c r="I118" s="12"/>
      <c r="J118" s="12"/>
      <c r="K118" s="12"/>
      <c r="L118" s="12">
        <v>1</v>
      </c>
      <c r="M118" s="13"/>
      <c r="N118" s="14"/>
      <c r="P118" s="15">
        <v>1</v>
      </c>
    </row>
    <row r="119" spans="1:16" x14ac:dyDescent="0.2">
      <c r="A119" s="10"/>
      <c r="B119" s="11"/>
      <c r="C119" s="10"/>
      <c r="D119" s="12"/>
      <c r="E119" s="12"/>
      <c r="F119" s="12"/>
      <c r="G119" s="12"/>
      <c r="H119" s="12"/>
      <c r="I119" s="12"/>
      <c r="J119" s="12"/>
      <c r="K119" s="12"/>
      <c r="L119" s="12"/>
      <c r="M119" s="13"/>
      <c r="N119" s="14"/>
      <c r="P119" s="15"/>
    </row>
    <row r="120" spans="1:16" x14ac:dyDescent="0.2">
      <c r="A120" s="10" t="s">
        <v>51</v>
      </c>
      <c r="B120" s="33">
        <f>SUM(B105:B118)</f>
        <v>78999</v>
      </c>
      <c r="C120" s="10"/>
      <c r="D120" s="12"/>
      <c r="E120" s="12"/>
      <c r="F120" s="12"/>
      <c r="G120" s="12"/>
      <c r="H120" s="12"/>
      <c r="I120" s="12"/>
      <c r="J120" s="12"/>
      <c r="K120" s="12"/>
      <c r="L120" s="12"/>
      <c r="M120" s="13"/>
      <c r="N120" s="14"/>
      <c r="P120" s="15"/>
    </row>
    <row r="121" spans="1:16" x14ac:dyDescent="0.2">
      <c r="B121" s="17"/>
    </row>
    <row r="122" spans="1:16" x14ac:dyDescent="0.2">
      <c r="A122" s="3" t="s">
        <v>27</v>
      </c>
      <c r="B122" s="19"/>
    </row>
    <row r="123" spans="1:16" x14ac:dyDescent="0.2">
      <c r="A123" s="10" t="s">
        <v>72</v>
      </c>
      <c r="B123" s="11">
        <v>50575</v>
      </c>
      <c r="C123" s="10"/>
      <c r="D123" s="12"/>
      <c r="E123" s="12">
        <v>1</v>
      </c>
      <c r="F123" s="12"/>
      <c r="G123" s="12"/>
      <c r="H123" s="12"/>
      <c r="I123" s="12"/>
      <c r="J123" s="12"/>
      <c r="K123" s="12"/>
      <c r="L123" s="12"/>
      <c r="M123" s="13"/>
      <c r="N123" s="14"/>
      <c r="P123" s="15">
        <f>SUM(D123:N123)</f>
        <v>1</v>
      </c>
    </row>
    <row r="124" spans="1:16" x14ac:dyDescent="0.2">
      <c r="A124" s="10" t="s">
        <v>79</v>
      </c>
      <c r="B124" s="11">
        <v>169490</v>
      </c>
      <c r="C124" s="10"/>
      <c r="D124" s="12"/>
      <c r="E124" s="12">
        <v>0.5</v>
      </c>
      <c r="F124" s="12"/>
      <c r="G124" s="12"/>
      <c r="H124" s="12"/>
      <c r="I124" s="12"/>
      <c r="J124" s="12"/>
      <c r="K124" s="12"/>
      <c r="L124" s="12">
        <v>0.5</v>
      </c>
      <c r="M124" s="13"/>
      <c r="N124" s="14"/>
      <c r="P124" s="15">
        <f>SUM(D124:N124)</f>
        <v>1</v>
      </c>
    </row>
    <row r="125" spans="1:16" x14ac:dyDescent="0.2">
      <c r="A125" s="10" t="s">
        <v>28</v>
      </c>
      <c r="B125" s="11">
        <v>74160</v>
      </c>
      <c r="C125" s="10"/>
      <c r="D125" s="12">
        <v>1</v>
      </c>
      <c r="E125" s="12"/>
      <c r="F125" s="12"/>
      <c r="G125" s="12"/>
      <c r="H125" s="12"/>
      <c r="I125" s="12"/>
      <c r="J125" s="12"/>
      <c r="K125" s="12"/>
      <c r="L125" s="12"/>
      <c r="M125" s="13"/>
      <c r="N125" s="14"/>
      <c r="P125" s="15">
        <v>1</v>
      </c>
    </row>
    <row r="126" spans="1:16" x14ac:dyDescent="0.2">
      <c r="A126" s="10"/>
      <c r="B126" s="11"/>
      <c r="C126" s="10"/>
      <c r="D126" s="12"/>
      <c r="E126" s="12">
        <v>0.5</v>
      </c>
      <c r="F126" s="12"/>
      <c r="G126" s="12"/>
      <c r="H126" s="12"/>
      <c r="I126" s="12">
        <v>0.5</v>
      </c>
      <c r="J126" s="12"/>
      <c r="K126" s="12"/>
      <c r="L126" s="12"/>
      <c r="M126" s="13"/>
      <c r="N126" s="14"/>
      <c r="P126" s="15">
        <f>SUM(D126:N126)</f>
        <v>1</v>
      </c>
    </row>
    <row r="127" spans="1:16" x14ac:dyDescent="0.2">
      <c r="A127" s="10"/>
      <c r="B127" s="11">
        <v>0</v>
      </c>
      <c r="C127" s="10"/>
      <c r="D127" s="12"/>
      <c r="E127" s="12">
        <v>1</v>
      </c>
      <c r="F127" s="12"/>
      <c r="G127" s="12"/>
      <c r="H127" s="12"/>
      <c r="I127" s="12"/>
      <c r="J127" s="12"/>
      <c r="K127" s="12"/>
      <c r="L127" s="12"/>
      <c r="M127" s="13"/>
      <c r="N127" s="14"/>
      <c r="P127" s="15">
        <f>SUM(D127:N127)</f>
        <v>1</v>
      </c>
    </row>
    <row r="128" spans="1:16" x14ac:dyDescent="0.2">
      <c r="A128" s="10"/>
      <c r="B128" s="11"/>
      <c r="C128" s="10"/>
      <c r="D128" s="12"/>
      <c r="E128" s="12">
        <v>0.5</v>
      </c>
      <c r="F128" s="12"/>
      <c r="G128" s="12"/>
      <c r="H128" s="12"/>
      <c r="I128" s="12">
        <v>0.5</v>
      </c>
      <c r="J128" s="12"/>
      <c r="K128" s="12"/>
      <c r="L128" s="12"/>
      <c r="M128" s="13"/>
      <c r="N128" s="14"/>
      <c r="P128" s="15">
        <f>SUM(D128:N128)</f>
        <v>1</v>
      </c>
    </row>
    <row r="129" spans="1:16" hidden="1" x14ac:dyDescent="0.2">
      <c r="A129" s="10"/>
      <c r="B129" s="11"/>
      <c r="C129" s="10"/>
      <c r="D129" s="12"/>
      <c r="E129" s="12"/>
      <c r="F129" s="12"/>
      <c r="G129" s="12"/>
      <c r="H129" s="12"/>
      <c r="I129" s="12"/>
      <c r="J129" s="12"/>
      <c r="K129" s="12"/>
      <c r="L129" s="12"/>
      <c r="M129" s="13"/>
      <c r="N129" s="14"/>
      <c r="P129" s="15"/>
    </row>
    <row r="130" spans="1:16" x14ac:dyDescent="0.2">
      <c r="A130" s="10" t="s">
        <v>9</v>
      </c>
      <c r="B130" s="11">
        <f>SUM(B123:B129)</f>
        <v>294225</v>
      </c>
      <c r="C130" s="10"/>
      <c r="D130" s="12"/>
      <c r="E130" s="12"/>
      <c r="F130" s="12"/>
      <c r="G130" s="12"/>
      <c r="H130" s="12"/>
      <c r="I130" s="12"/>
      <c r="J130" s="12"/>
      <c r="K130" s="12"/>
      <c r="L130" s="12"/>
      <c r="M130" s="13"/>
      <c r="N130" s="14"/>
      <c r="P130" s="15"/>
    </row>
    <row r="131" spans="1:16" x14ac:dyDescent="0.2">
      <c r="B131" s="17"/>
    </row>
    <row r="132" spans="1:16" x14ac:dyDescent="0.2">
      <c r="A132" s="3" t="s">
        <v>29</v>
      </c>
      <c r="B132" s="19"/>
    </row>
    <row r="133" spans="1:16" x14ac:dyDescent="0.2">
      <c r="A133" s="10" t="s">
        <v>74</v>
      </c>
      <c r="B133" s="11">
        <v>73260</v>
      </c>
      <c r="C133" s="10"/>
      <c r="D133" s="12"/>
      <c r="E133" s="12"/>
      <c r="F133" s="12"/>
      <c r="G133" s="12"/>
      <c r="H133" s="12"/>
      <c r="I133" s="12"/>
      <c r="J133" s="12"/>
      <c r="K133" s="12"/>
      <c r="L133" s="12">
        <v>1</v>
      </c>
      <c r="M133" s="13"/>
      <c r="N133" s="14"/>
      <c r="P133" s="15">
        <f>SUM(D133:N133)</f>
        <v>1</v>
      </c>
    </row>
    <row r="134" spans="1:16" x14ac:dyDescent="0.2">
      <c r="A134" s="10"/>
      <c r="B134" s="11">
        <v>0</v>
      </c>
      <c r="C134" s="10"/>
      <c r="D134" s="12">
        <v>1</v>
      </c>
      <c r="E134" s="12"/>
      <c r="F134" s="12"/>
      <c r="G134" s="12"/>
      <c r="H134" s="12"/>
      <c r="I134" s="12"/>
      <c r="J134" s="12"/>
      <c r="K134" s="12"/>
      <c r="L134" s="12"/>
      <c r="M134" s="13"/>
      <c r="N134" s="14"/>
      <c r="P134" s="15">
        <f>SUM(D134:N134)</f>
        <v>1</v>
      </c>
    </row>
    <row r="135" spans="1:16" x14ac:dyDescent="0.2">
      <c r="A135" s="10"/>
      <c r="B135" s="11">
        <v>0</v>
      </c>
      <c r="C135" s="10"/>
      <c r="D135" s="12"/>
      <c r="E135" s="12"/>
      <c r="F135" s="12"/>
      <c r="G135" s="12"/>
      <c r="H135" s="12"/>
      <c r="I135" s="12"/>
      <c r="J135" s="12"/>
      <c r="K135" s="12">
        <v>1</v>
      </c>
      <c r="L135" s="12"/>
      <c r="M135" s="13"/>
      <c r="N135" s="14"/>
      <c r="P135" s="15">
        <f>SUM(D135:N135)</f>
        <v>1</v>
      </c>
    </row>
    <row r="136" spans="1:16" x14ac:dyDescent="0.2">
      <c r="A136" s="10"/>
      <c r="B136" s="11">
        <v>0</v>
      </c>
      <c r="C136" s="10"/>
      <c r="D136" s="12"/>
      <c r="E136" s="12"/>
      <c r="F136" s="12"/>
      <c r="G136" s="12"/>
      <c r="H136" s="12"/>
      <c r="I136" s="12"/>
      <c r="J136" s="12"/>
      <c r="K136" s="12"/>
      <c r="L136" s="12">
        <v>1</v>
      </c>
      <c r="M136" s="13"/>
      <c r="N136" s="14"/>
      <c r="P136" s="15">
        <f>SUM(D136:N136)</f>
        <v>1</v>
      </c>
    </row>
    <row r="137" spans="1:16" x14ac:dyDescent="0.2">
      <c r="A137" s="10"/>
      <c r="B137" s="11"/>
      <c r="C137" s="10"/>
      <c r="D137" s="12"/>
      <c r="E137" s="12"/>
      <c r="F137" s="12"/>
      <c r="G137" s="12"/>
      <c r="H137" s="12"/>
      <c r="I137" s="12"/>
      <c r="J137" s="12"/>
      <c r="K137" s="12"/>
      <c r="L137" s="12"/>
      <c r="M137" s="13"/>
      <c r="N137" s="14"/>
      <c r="P137" s="15">
        <f>SUM(D137:N137)</f>
        <v>0</v>
      </c>
    </row>
    <row r="138" spans="1:16" x14ac:dyDescent="0.2">
      <c r="A138" s="10"/>
      <c r="B138" s="11"/>
      <c r="C138" s="10"/>
      <c r="D138" s="12"/>
      <c r="E138" s="12"/>
      <c r="F138" s="12"/>
      <c r="G138" s="12"/>
      <c r="H138" s="12"/>
      <c r="I138" s="12"/>
      <c r="J138" s="12"/>
      <c r="K138" s="12"/>
      <c r="L138" s="12"/>
      <c r="M138" s="13"/>
      <c r="N138" s="14"/>
      <c r="P138" s="15"/>
    </row>
    <row r="139" spans="1:16" x14ac:dyDescent="0.2">
      <c r="A139" s="10" t="s">
        <v>9</v>
      </c>
      <c r="B139" s="11">
        <f>SUM(B133:B138)</f>
        <v>73260</v>
      </c>
      <c r="C139" s="10"/>
      <c r="D139" s="12"/>
      <c r="E139" s="12"/>
      <c r="F139" s="12"/>
      <c r="G139" s="12"/>
      <c r="H139" s="12"/>
      <c r="I139" s="12"/>
      <c r="J139" s="12"/>
      <c r="K139" s="12"/>
      <c r="L139" s="12"/>
      <c r="M139" s="13"/>
      <c r="N139" s="14"/>
      <c r="P139" s="15"/>
    </row>
    <row r="140" spans="1:16" x14ac:dyDescent="0.2">
      <c r="B140" s="17"/>
    </row>
    <row r="141" spans="1:16" x14ac:dyDescent="0.2">
      <c r="B141" s="17"/>
    </row>
    <row r="142" spans="1:16" x14ac:dyDescent="0.2">
      <c r="A142" t="s">
        <v>30</v>
      </c>
      <c r="B142" s="17">
        <f t="shared" ref="B142:N142" si="4">+B25+B51+B70+B92+B120</f>
        <v>1374246.6400000001</v>
      </c>
      <c r="C142" s="17">
        <f t="shared" si="4"/>
        <v>0</v>
      </c>
      <c r="D142" s="17">
        <f t="shared" si="4"/>
        <v>0</v>
      </c>
      <c r="E142" s="17">
        <f t="shared" si="4"/>
        <v>0</v>
      </c>
      <c r="F142" s="17">
        <f t="shared" si="4"/>
        <v>0</v>
      </c>
      <c r="G142" s="17">
        <f t="shared" si="4"/>
        <v>0</v>
      </c>
      <c r="H142" s="17">
        <f t="shared" si="4"/>
        <v>0</v>
      </c>
      <c r="I142" s="17">
        <f t="shared" si="4"/>
        <v>0</v>
      </c>
      <c r="J142" s="17">
        <f t="shared" si="4"/>
        <v>0</v>
      </c>
      <c r="K142" s="17">
        <f t="shared" si="4"/>
        <v>0</v>
      </c>
      <c r="L142" s="17">
        <f t="shared" si="4"/>
        <v>0</v>
      </c>
      <c r="M142" s="17">
        <f t="shared" si="4"/>
        <v>0</v>
      </c>
      <c r="N142" s="17">
        <f t="shared" si="4"/>
        <v>0</v>
      </c>
      <c r="P142" s="1">
        <f>SUM(D142:N142)</f>
        <v>0</v>
      </c>
    </row>
    <row r="143" spans="1:16" x14ac:dyDescent="0.2">
      <c r="A143" t="s">
        <v>31</v>
      </c>
      <c r="B143" s="17">
        <f>+B37+B59+B98+B130+B139</f>
        <v>367485</v>
      </c>
      <c r="C143" s="17"/>
      <c r="D143" s="17"/>
      <c r="E143" s="17"/>
      <c r="F143" s="17"/>
      <c r="G143" s="17"/>
      <c r="H143" s="17"/>
      <c r="I143" s="17"/>
      <c r="J143" s="17"/>
      <c r="K143" s="17"/>
      <c r="L143" s="17"/>
      <c r="M143" s="17"/>
      <c r="N143" s="17"/>
    </row>
    <row r="144" spans="1:16" x14ac:dyDescent="0.2">
      <c r="B144" s="17"/>
    </row>
    <row r="145" spans="1:14" x14ac:dyDescent="0.2">
      <c r="A145" t="s">
        <v>32</v>
      </c>
      <c r="B145" s="1">
        <f t="shared" ref="B145:N145" si="5">SUM(B142:B144)</f>
        <v>1741731.6400000001</v>
      </c>
      <c r="C145" s="1">
        <f t="shared" si="5"/>
        <v>0</v>
      </c>
      <c r="D145" s="1">
        <f t="shared" si="5"/>
        <v>0</v>
      </c>
      <c r="E145" s="1">
        <f t="shared" si="5"/>
        <v>0</v>
      </c>
      <c r="F145" s="1">
        <f t="shared" si="5"/>
        <v>0</v>
      </c>
      <c r="G145" s="1">
        <f t="shared" si="5"/>
        <v>0</v>
      </c>
      <c r="H145" s="1">
        <f t="shared" si="5"/>
        <v>0</v>
      </c>
      <c r="I145" s="1">
        <f t="shared" si="5"/>
        <v>0</v>
      </c>
      <c r="J145" s="1">
        <f t="shared" si="5"/>
        <v>0</v>
      </c>
      <c r="K145" s="1">
        <f t="shared" si="5"/>
        <v>0</v>
      </c>
      <c r="L145" s="1">
        <f t="shared" si="5"/>
        <v>0</v>
      </c>
      <c r="M145" s="1">
        <f t="shared" si="5"/>
        <v>0</v>
      </c>
      <c r="N145" s="1">
        <f t="shared" si="5"/>
        <v>0</v>
      </c>
    </row>
    <row r="146" spans="1:14" x14ac:dyDescent="0.2">
      <c r="B146" s="17"/>
    </row>
    <row r="147" spans="1:14" x14ac:dyDescent="0.2">
      <c r="A147" t="s">
        <v>33</v>
      </c>
      <c r="B147" s="17"/>
    </row>
    <row r="148" spans="1:14" x14ac:dyDescent="0.2">
      <c r="B148" s="17"/>
    </row>
    <row r="149" spans="1:14" x14ac:dyDescent="0.2">
      <c r="B149" s="17"/>
    </row>
    <row r="150" spans="1:14" x14ac:dyDescent="0.2">
      <c r="B150" s="17"/>
    </row>
    <row r="151" spans="1:14" x14ac:dyDescent="0.2">
      <c r="B151" s="17"/>
    </row>
    <row r="152" spans="1:14" x14ac:dyDescent="0.2">
      <c r="B152" s="17"/>
    </row>
    <row r="153" spans="1:14" x14ac:dyDescent="0.2">
      <c r="B153" s="17"/>
    </row>
    <row r="154" spans="1:14" x14ac:dyDescent="0.2">
      <c r="B154" s="17"/>
    </row>
    <row r="155" spans="1:14" x14ac:dyDescent="0.2">
      <c r="B155" s="17"/>
    </row>
    <row r="156" spans="1:14" x14ac:dyDescent="0.2">
      <c r="B156" s="17"/>
    </row>
    <row r="157" spans="1:14" x14ac:dyDescent="0.2">
      <c r="B157" s="17"/>
    </row>
    <row r="158" spans="1:14" x14ac:dyDescent="0.2">
      <c r="B158" s="17"/>
    </row>
    <row r="159" spans="1:14" x14ac:dyDescent="0.2">
      <c r="B159" s="17"/>
    </row>
    <row r="160" spans="1:14" x14ac:dyDescent="0.2">
      <c r="B160" s="17"/>
    </row>
    <row r="161" spans="2:2" x14ac:dyDescent="0.2">
      <c r="B161" s="17"/>
    </row>
    <row r="162" spans="2:2" x14ac:dyDescent="0.2">
      <c r="B162" s="17"/>
    </row>
    <row r="163" spans="2:2" x14ac:dyDescent="0.2">
      <c r="B163" s="17"/>
    </row>
    <row r="164" spans="2:2" x14ac:dyDescent="0.2">
      <c r="B164" s="17"/>
    </row>
    <row r="165" spans="2:2" x14ac:dyDescent="0.2">
      <c r="B165" s="17"/>
    </row>
    <row r="166" spans="2:2" x14ac:dyDescent="0.2">
      <c r="B166" s="17"/>
    </row>
    <row r="167" spans="2:2" x14ac:dyDescent="0.2">
      <c r="B167" s="17"/>
    </row>
    <row r="168" spans="2:2" x14ac:dyDescent="0.2">
      <c r="B168" s="17"/>
    </row>
    <row r="169" spans="2:2" x14ac:dyDescent="0.2">
      <c r="B169" s="17"/>
    </row>
    <row r="170" spans="2:2" x14ac:dyDescent="0.2">
      <c r="B170" s="17"/>
    </row>
    <row r="171" spans="2:2" x14ac:dyDescent="0.2">
      <c r="B171" s="17"/>
    </row>
    <row r="172" spans="2:2" x14ac:dyDescent="0.2">
      <c r="B172" s="17"/>
    </row>
    <row r="173" spans="2:2" x14ac:dyDescent="0.2">
      <c r="B173" s="17"/>
    </row>
    <row r="174" spans="2:2" x14ac:dyDescent="0.2">
      <c r="B174" s="17"/>
    </row>
    <row r="175" spans="2:2" x14ac:dyDescent="0.2">
      <c r="B175" s="17"/>
    </row>
    <row r="176" spans="2:2" x14ac:dyDescent="0.2">
      <c r="B176" s="17"/>
    </row>
    <row r="177" spans="2:2" x14ac:dyDescent="0.2">
      <c r="B177" s="17"/>
    </row>
    <row r="178" spans="2:2" x14ac:dyDescent="0.2">
      <c r="B178" s="17"/>
    </row>
    <row r="179" spans="2:2" x14ac:dyDescent="0.2">
      <c r="B179" s="17"/>
    </row>
    <row r="180" spans="2:2" x14ac:dyDescent="0.2">
      <c r="B180" s="17"/>
    </row>
    <row r="181" spans="2:2" x14ac:dyDescent="0.2">
      <c r="B181" s="17"/>
    </row>
    <row r="182" spans="2:2" x14ac:dyDescent="0.2">
      <c r="B182" s="17"/>
    </row>
    <row r="183" spans="2:2" x14ac:dyDescent="0.2">
      <c r="B183" s="17"/>
    </row>
    <row r="184" spans="2:2" x14ac:dyDescent="0.2">
      <c r="B184" s="17"/>
    </row>
    <row r="185" spans="2:2" x14ac:dyDescent="0.2">
      <c r="B185" s="17"/>
    </row>
    <row r="186" spans="2:2" x14ac:dyDescent="0.2">
      <c r="B186" s="17"/>
    </row>
    <row r="187" spans="2:2" x14ac:dyDescent="0.2">
      <c r="B187" s="17"/>
    </row>
    <row r="188" spans="2:2" x14ac:dyDescent="0.2">
      <c r="B188" s="17"/>
    </row>
    <row r="189" spans="2:2" x14ac:dyDescent="0.2">
      <c r="B189" s="17"/>
    </row>
    <row r="190" spans="2:2" x14ac:dyDescent="0.2">
      <c r="B190" s="17"/>
    </row>
    <row r="191" spans="2:2" x14ac:dyDescent="0.2">
      <c r="B191" s="17"/>
    </row>
    <row r="192" spans="2:2" x14ac:dyDescent="0.2">
      <c r="B192" s="17"/>
    </row>
    <row r="193" spans="2:2" x14ac:dyDescent="0.2">
      <c r="B193" s="17"/>
    </row>
  </sheetData>
  <phoneticPr fontId="7" type="noConversion"/>
  <printOptions horizontalCentered="1"/>
  <pageMargins left="0.75" right="0.75" top="1" bottom="1" header="0.5" footer="0.5"/>
  <pageSetup scale="70" fitToHeight="4" orientation="landscape" horizontalDpi="4294967292" verticalDpi="4294967292" r:id="rId1"/>
  <headerFooter alignWithMargins="0"/>
  <rowBreaks count="3" manualBreakCount="3">
    <brk id="38" max="16383" man="1"/>
    <brk id="71" max="16383" man="1"/>
    <brk id="9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6</vt:i4>
      </vt:variant>
    </vt:vector>
  </HeadingPairs>
  <TitlesOfParts>
    <vt:vector size="14" baseType="lpstr">
      <vt:lpstr>Instructions</vt:lpstr>
      <vt:lpstr>1.Staffing</vt:lpstr>
      <vt:lpstr>2.Base Budget</vt:lpstr>
      <vt:lpstr>3.In Kind</vt:lpstr>
      <vt:lpstr>4.Budget Summary-FederalFunds </vt:lpstr>
      <vt:lpstr>5.Budget Summary - Non Federal </vt:lpstr>
      <vt:lpstr>6. Cost Distribution</vt:lpstr>
      <vt:lpstr>Alh-Percent</vt:lpstr>
      <vt:lpstr>'2.Base Budget'!Print_Area</vt:lpstr>
      <vt:lpstr>'3.In Kind'!Print_Area</vt:lpstr>
      <vt:lpstr>'Alh-Percent'!Print_Area</vt:lpstr>
      <vt:lpstr>'1.Staffing'!Print_Titles</vt:lpstr>
      <vt:lpstr>'2.Base Budget'!Print_Titles</vt:lpstr>
      <vt:lpstr>'Alh-Percent'!Print_Titles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PY 50 Alh budget DRAFT per review</dc:title>
  <dc:creator>Don Bower</dc:creator>
  <cp:lastModifiedBy>Pam Smith</cp:lastModifiedBy>
  <cp:lastPrinted>2023-11-16T05:22:26Z</cp:lastPrinted>
  <dcterms:created xsi:type="dcterms:W3CDTF">2000-07-30T01:01:08Z</dcterms:created>
  <dcterms:modified xsi:type="dcterms:W3CDTF">2024-06-06T16:31:09Z</dcterms:modified>
</cp:coreProperties>
</file>