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racts\Procurement\RFP\PTD24-008 Hydrogen Fuel Storage Tank Leasing\03 -- Solicitation\"/>
    </mc:Choice>
  </mc:AlternateContent>
  <xr:revisionPtr revIDLastSave="0" documentId="13_ncr:1_{F69BE577-2DCB-493B-B13F-67CAE9AED72C}" xr6:coauthVersionLast="47" xr6:coauthVersionMax="47" xr10:uidLastSave="{00000000-0000-0000-0000-000000000000}"/>
  <bookViews>
    <workbookView xWindow="-28920" yWindow="855" windowWidth="29040" windowHeight="15840" xr2:uid="{726EBD1F-2323-48AC-A474-E88A0A414528}"/>
  </bookViews>
  <sheets>
    <sheet name="Group 1 - Mobile Fuel Station" sheetId="1" r:id="rId1"/>
    <sheet name="Group 2 - Hydrogen Fuel" sheetId="3" r:id="rId2"/>
  </sheets>
  <calcPr calcId="191029"/>
  <customWorkbookViews>
    <customWorkbookView name="Header" guid="{5D4D7AFE-363B-4AC8-8890-2FE66549892D}" maximized="1" xWindow="-192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E12" i="3" s="1"/>
  <c r="E23" i="3"/>
  <c r="E24" i="3" s="1"/>
  <c r="D10" i="1"/>
  <c r="D13" i="1" s="1"/>
  <c r="E10" i="1"/>
  <c r="E13" i="1" s="1"/>
  <c r="F10" i="1"/>
  <c r="F13" i="1" s="1"/>
  <c r="D26" i="1"/>
  <c r="E26" i="1"/>
  <c r="F26" i="1"/>
  <c r="C26" i="1"/>
  <c r="B26" i="1"/>
  <c r="F23" i="3"/>
  <c r="F24" i="3" s="1"/>
  <c r="D23" i="3"/>
  <c r="D24" i="3" s="1"/>
  <c r="C23" i="3"/>
  <c r="C24" i="3" s="1"/>
  <c r="B23" i="3"/>
  <c r="B24" i="3" s="1"/>
  <c r="C10" i="1"/>
  <c r="C13" i="1" s="1"/>
  <c r="B10" i="1"/>
  <c r="B13" i="1" s="1"/>
  <c r="F11" i="3"/>
  <c r="F12" i="3" s="1"/>
  <c r="D11" i="3"/>
  <c r="D12" i="3" s="1"/>
  <c r="C11" i="3"/>
  <c r="C12" i="3" s="1"/>
  <c r="B11" i="3"/>
  <c r="B12" i="3" s="1"/>
  <c r="F15" i="1" l="1"/>
  <c r="F28" i="1"/>
  <c r="F30" i="1" s="1"/>
  <c r="F26" i="3"/>
  <c r="F14" i="3"/>
  <c r="F28" i="3" l="1"/>
</calcChain>
</file>

<file path=xl/sharedStrings.xml><?xml version="1.0" encoding="utf-8"?>
<sst xmlns="http://schemas.openxmlformats.org/spreadsheetml/2006/main" count="71" uniqueCount="41">
  <si>
    <t>Offeror Name:</t>
  </si>
  <si>
    <t>Delivery Period</t>
  </si>
  <si>
    <t>Fuel Price (3 year term, plus two 1-year options)</t>
  </si>
  <si>
    <t>Estimated Kgs dispensed in one year</t>
  </si>
  <si>
    <t>LIQUID HYDROGEN (cost per kg)</t>
  </si>
  <si>
    <t>Fuel Cost: $/kg</t>
  </si>
  <si>
    <t>Freight Cost: $/kg</t>
  </si>
  <si>
    <t>Total Fuel and Freight Cost: $/kg</t>
  </si>
  <si>
    <t>Estimated Annual Cost: $</t>
  </si>
  <si>
    <t>Total Liquid Hydrogen (Y1-Y5):</t>
  </si>
  <si>
    <t>Total Gaseous Hydrogen (Y1-Y5):</t>
  </si>
  <si>
    <t>GROUP 2</t>
  </si>
  <si>
    <t>GROUP 1</t>
  </si>
  <si>
    <t>Grand Total Liquid and Gaseous Hydrogen (Y1-Y5)</t>
  </si>
  <si>
    <t>[Enter Offeror Name Here]</t>
  </si>
  <si>
    <t>Enter Pricing in Shaded Green Areas (replacing the $0.01 placeholder)</t>
  </si>
  <si>
    <t>Grand Total</t>
  </si>
  <si>
    <t>Total Operations/Maintenance Costs</t>
  </si>
  <si>
    <t>INTERIM GASEOUS HYDROGEN (cost per kg) (Optional for the City)</t>
  </si>
  <si>
    <t>Year 1 
(~8 mo.)</t>
  </si>
  <si>
    <t>Year 2 
(12 mo.)</t>
  </si>
  <si>
    <t>Year 3 
(12 mo.)</t>
  </si>
  <si>
    <t>Option Year 4 
(12 mo.)</t>
  </si>
  <si>
    <t>Option Year 5 
(12 mo.)</t>
  </si>
  <si>
    <t>Mobile Fueling Station Lease Costs</t>
  </si>
  <si>
    <t>Operation and Maintenance Costs</t>
  </si>
  <si>
    <t>Annual Subtotal</t>
  </si>
  <si>
    <t xml:space="preserve">Monthly Subtotal </t>
  </si>
  <si>
    <t>Monthly Rate for Year 1 (~8 mo.)</t>
  </si>
  <si>
    <t>Monthly Rate for Year 2 (12 mo.)</t>
  </si>
  <si>
    <t>Monthly Rate for Year 3 (12 mo.)</t>
  </si>
  <si>
    <t xml:space="preserve"> Year 2 Rate</t>
  </si>
  <si>
    <t>Year 3 Rate</t>
  </si>
  <si>
    <t>Option Year 4 Rate</t>
  </si>
  <si>
    <t>Option Year 5 Rate</t>
  </si>
  <si>
    <t>Year 1 Rate (~8 mo.)</t>
  </si>
  <si>
    <t>Total Purchase Price of Mobile Fueling Station</t>
  </si>
  <si>
    <t>Monthly Rate for Option Year 5 (12 mo.)</t>
  </si>
  <si>
    <t>Monthly Rate for Option Year 4 (12 mo.)</t>
  </si>
  <si>
    <t>OPTION B - MOBILE FUELING STATION PURCHASE (inclusive of all costs for interim mobile fueler lease if necessary - see solicitation sections 3.1.1 and 3.2.9)</t>
  </si>
  <si>
    <t>OPTION A - MOBILE FUELING STATION LEASE (inclusive of all costs for interim mobile fueler lease if necessary - see solicitation sections 3.1.1 and 3.2.9)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</si>
</sst>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7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right" vertical="center"/>
    </xf>
    <xf numFmtId="164" fontId="3" fillId="10" borderId="6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64" fontId="2" fillId="12" borderId="6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2" fillId="11" borderId="6" xfId="0" applyFont="1" applyFill="1" applyBorder="1" applyAlignment="1">
      <alignment horizontal="right"/>
    </xf>
    <xf numFmtId="164" fontId="3" fillId="1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164" fontId="3" fillId="0" borderId="0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6" xfId="0" applyFont="1" applyBorder="1"/>
    <xf numFmtId="164" fontId="3" fillId="0" borderId="0" xfId="0" applyNumberFormat="1" applyFont="1" applyBorder="1"/>
    <xf numFmtId="164" fontId="2" fillId="11" borderId="6" xfId="0" applyNumberFormat="1" applyFont="1" applyFill="1" applyBorder="1" applyAlignment="1">
      <alignment horizontal="right"/>
    </xf>
    <xf numFmtId="0" fontId="3" fillId="5" borderId="5" xfId="0" applyFont="1" applyFill="1" applyBorder="1"/>
    <xf numFmtId="0" fontId="2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right"/>
    </xf>
    <xf numFmtId="3" fontId="3" fillId="0" borderId="11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 vertical="center" wrapText="1"/>
    </xf>
    <xf numFmtId="164" fontId="3" fillId="8" borderId="11" xfId="0" applyNumberFormat="1" applyFont="1" applyFill="1" applyBorder="1" applyAlignment="1">
      <alignment horizontal="center" vertical="center"/>
    </xf>
    <xf numFmtId="164" fontId="3" fillId="8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top" wrapText="1"/>
    </xf>
    <xf numFmtId="0" fontId="4" fillId="2" borderId="6" xfId="1" applyFont="1" applyBorder="1" applyAlignment="1">
      <alignment horizontal="right" wrapText="1"/>
    </xf>
    <xf numFmtId="164" fontId="4" fillId="12" borderId="12" xfId="1" applyNumberFormat="1" applyFont="1" applyFill="1" applyBorder="1" applyAlignment="1">
      <alignment horizontal="right" vertical="center"/>
    </xf>
    <xf numFmtId="164" fontId="4" fillId="12" borderId="9" xfId="1" applyNumberFormat="1" applyFont="1" applyFill="1" applyBorder="1" applyAlignment="1">
      <alignment horizontal="right" vertical="center"/>
    </xf>
    <xf numFmtId="164" fontId="4" fillId="12" borderId="10" xfId="1" applyNumberFormat="1" applyFont="1" applyFill="1" applyBorder="1" applyAlignment="1">
      <alignment horizontal="right" vertical="center"/>
    </xf>
    <xf numFmtId="0" fontId="4" fillId="9" borderId="6" xfId="1" applyFont="1" applyFill="1" applyBorder="1" applyAlignment="1">
      <alignment horizontal="right"/>
    </xf>
    <xf numFmtId="164" fontId="4" fillId="9" borderId="6" xfId="1" applyNumberFormat="1" applyFont="1" applyFill="1" applyBorder="1" applyAlignment="1">
      <alignment horizontal="right"/>
    </xf>
    <xf numFmtId="164" fontId="4" fillId="9" borderId="14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164" fontId="4" fillId="0" borderId="15" xfId="1" applyNumberFormat="1" applyFont="1" applyFill="1" applyBorder="1" applyAlignment="1">
      <alignment horizontal="right"/>
    </xf>
    <xf numFmtId="164" fontId="4" fillId="0" borderId="16" xfId="1" applyNumberFormat="1" applyFont="1" applyFill="1" applyBorder="1" applyAlignment="1">
      <alignment horizontal="right"/>
    </xf>
    <xf numFmtId="0" fontId="2" fillId="7" borderId="8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top" wrapText="1"/>
    </xf>
    <xf numFmtId="3" fontId="2" fillId="0" borderId="11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4" fillId="9" borderId="13" xfId="1" applyFont="1" applyFill="1" applyBorder="1" applyAlignment="1">
      <alignment horizontal="right"/>
    </xf>
    <xf numFmtId="0" fontId="3" fillId="0" borderId="0" xfId="0" applyFont="1"/>
    <xf numFmtId="0" fontId="2" fillId="0" borderId="0" xfId="0" applyFont="1" applyFill="1" applyBorder="1" applyAlignment="1">
      <alignment horizontal="right" vertical="center" wrapText="1"/>
    </xf>
    <xf numFmtId="164" fontId="2" fillId="11" borderId="16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/>
    </xf>
    <xf numFmtId="164" fontId="4" fillId="0" borderId="11" xfId="1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11" borderId="17" xfId="0" applyFont="1" applyFill="1" applyBorder="1" applyAlignment="1">
      <alignment horizontal="right" vertical="center" wrapText="1"/>
    </xf>
    <xf numFmtId="0" fontId="2" fillId="11" borderId="3" xfId="0" applyFont="1" applyFill="1" applyBorder="1" applyAlignment="1">
      <alignment horizontal="right" vertical="center" wrapText="1"/>
    </xf>
    <xf numFmtId="0" fontId="2" fillId="11" borderId="11" xfId="0" applyFont="1" applyFill="1" applyBorder="1" applyAlignment="1">
      <alignment horizontal="right" vertical="center" wrapText="1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6A36-400B-4896-A2D3-D9D87A39D162}">
  <dimension ref="A1:K39"/>
  <sheetViews>
    <sheetView tabSelected="1" showRuler="0" zoomScaleNormal="100" workbookViewId="0">
      <selection activeCell="L13" sqref="L13"/>
    </sheetView>
  </sheetViews>
  <sheetFormatPr defaultRowHeight="15" x14ac:dyDescent="0.25"/>
  <cols>
    <col min="1" max="1" width="33" customWidth="1"/>
    <col min="2" max="2" width="17.140625" customWidth="1"/>
    <col min="3" max="3" width="17.28515625" customWidth="1"/>
    <col min="4" max="4" width="17.140625" customWidth="1"/>
    <col min="5" max="6" width="18.42578125" customWidth="1"/>
    <col min="7" max="9" width="9.140625" style="3"/>
    <col min="10" max="10" width="9.140625" style="3" customWidth="1"/>
    <col min="11" max="11" width="47.5703125" style="3" customWidth="1"/>
  </cols>
  <sheetData>
    <row r="1" spans="1:11" x14ac:dyDescent="0.25">
      <c r="A1" s="54" t="s">
        <v>12</v>
      </c>
      <c r="B1" s="54"/>
      <c r="C1" s="54"/>
      <c r="D1" s="54"/>
      <c r="E1" s="54"/>
      <c r="F1" s="54"/>
      <c r="G1"/>
      <c r="H1"/>
      <c r="I1"/>
      <c r="J1"/>
      <c r="K1"/>
    </row>
    <row r="2" spans="1:11" ht="25.5" customHeight="1" x14ac:dyDescent="0.25">
      <c r="A2" s="4" t="s">
        <v>0</v>
      </c>
      <c r="B2" s="56" t="s">
        <v>14</v>
      </c>
      <c r="C2" s="56"/>
      <c r="D2" s="56"/>
      <c r="E2" s="56"/>
      <c r="F2" s="57"/>
      <c r="G2"/>
      <c r="H2"/>
      <c r="I2"/>
      <c r="J2"/>
      <c r="K2"/>
    </row>
    <row r="3" spans="1:11" x14ac:dyDescent="0.25">
      <c r="A3" s="5"/>
      <c r="B3" s="5"/>
      <c r="C3" s="5"/>
      <c r="D3" s="5"/>
      <c r="E3" s="5"/>
      <c r="F3" s="5"/>
      <c r="G3"/>
      <c r="H3"/>
      <c r="I3"/>
      <c r="J3"/>
      <c r="K3"/>
    </row>
    <row r="4" spans="1:11" ht="15" customHeight="1" x14ac:dyDescent="0.25">
      <c r="A4" s="61" t="s">
        <v>40</v>
      </c>
      <c r="B4" s="62"/>
      <c r="C4" s="62"/>
      <c r="D4" s="62"/>
      <c r="E4" s="62"/>
      <c r="F4" s="63"/>
    </row>
    <row r="5" spans="1:11" x14ac:dyDescent="0.25">
      <c r="A5" s="58" t="s">
        <v>15</v>
      </c>
      <c r="B5" s="59"/>
      <c r="C5" s="59"/>
      <c r="D5" s="59"/>
      <c r="E5" s="59"/>
      <c r="F5" s="60"/>
    </row>
    <row r="6" spans="1:11" x14ac:dyDescent="0.25">
      <c r="A6" s="6"/>
      <c r="B6" s="6"/>
      <c r="C6" s="6"/>
      <c r="D6" s="6"/>
      <c r="E6" s="6"/>
      <c r="F6" s="6"/>
    </row>
    <row r="7" spans="1:11" ht="28.5" customHeight="1" x14ac:dyDescent="0.25">
      <c r="A7" s="7"/>
      <c r="B7" s="8" t="s">
        <v>28</v>
      </c>
      <c r="C7" s="8" t="s">
        <v>29</v>
      </c>
      <c r="D7" s="8" t="s">
        <v>30</v>
      </c>
      <c r="E7" s="8" t="s">
        <v>38</v>
      </c>
      <c r="F7" s="8" t="s">
        <v>37</v>
      </c>
    </row>
    <row r="8" spans="1:11" x14ac:dyDescent="0.25">
      <c r="A8" s="9" t="s">
        <v>24</v>
      </c>
      <c r="B8" s="10">
        <v>0.01</v>
      </c>
      <c r="C8" s="10">
        <v>0.01</v>
      </c>
      <c r="D8" s="10">
        <v>0.01</v>
      </c>
      <c r="E8" s="10">
        <v>0.01</v>
      </c>
      <c r="F8" s="10">
        <v>0.01</v>
      </c>
    </row>
    <row r="9" spans="1:11" x14ac:dyDescent="0.25">
      <c r="A9" s="11" t="s">
        <v>25</v>
      </c>
      <c r="B9" s="10">
        <v>0.01</v>
      </c>
      <c r="C9" s="10">
        <v>0.01</v>
      </c>
      <c r="D9" s="10">
        <v>0.01</v>
      </c>
      <c r="E9" s="10">
        <v>0.01</v>
      </c>
      <c r="F9" s="10">
        <v>0.01</v>
      </c>
    </row>
    <row r="10" spans="1:11" x14ac:dyDescent="0.25">
      <c r="A10" s="12" t="s">
        <v>27</v>
      </c>
      <c r="B10" s="13">
        <f>B8+B9</f>
        <v>0.02</v>
      </c>
      <c r="C10" s="13">
        <f>C8+C9</f>
        <v>0.02</v>
      </c>
      <c r="D10" s="13">
        <f>D8+D9</f>
        <v>0.02</v>
      </c>
      <c r="E10" s="13">
        <f>E8+E9</f>
        <v>0.02</v>
      </c>
      <c r="F10" s="13">
        <f>F8+F9</f>
        <v>0.02</v>
      </c>
    </row>
    <row r="11" spans="1:11" x14ac:dyDescent="0.25">
      <c r="A11" s="14"/>
      <c r="B11" s="15"/>
      <c r="C11" s="15"/>
      <c r="D11" s="15"/>
      <c r="E11" s="15"/>
      <c r="F11" s="15"/>
    </row>
    <row r="12" spans="1:11" ht="17.25" customHeight="1" x14ac:dyDescent="0.25">
      <c r="A12" s="7"/>
      <c r="B12" s="8" t="s">
        <v>35</v>
      </c>
      <c r="C12" s="8" t="s">
        <v>31</v>
      </c>
      <c r="D12" s="8" t="s">
        <v>32</v>
      </c>
      <c r="E12" s="8" t="s">
        <v>33</v>
      </c>
      <c r="F12" s="8" t="s">
        <v>34</v>
      </c>
    </row>
    <row r="13" spans="1:11" x14ac:dyDescent="0.25">
      <c r="A13" s="12" t="s">
        <v>26</v>
      </c>
      <c r="B13" s="13">
        <f>B10*8</f>
        <v>0.16</v>
      </c>
      <c r="C13" s="13">
        <f>C10*12</f>
        <v>0.24</v>
      </c>
      <c r="D13" s="13">
        <f>D10*12</f>
        <v>0.24</v>
      </c>
      <c r="E13" s="13">
        <f>E10*12</f>
        <v>0.24</v>
      </c>
      <c r="F13" s="13">
        <f>F10*12</f>
        <v>0.24</v>
      </c>
    </row>
    <row r="14" spans="1:11" x14ac:dyDescent="0.25">
      <c r="A14" s="14"/>
      <c r="B14" s="15"/>
      <c r="C14" s="15"/>
      <c r="D14" s="15"/>
      <c r="E14" s="15"/>
      <c r="F14" s="15"/>
    </row>
    <row r="15" spans="1:11" x14ac:dyDescent="0.25">
      <c r="A15" s="14"/>
      <c r="B15" s="16"/>
      <c r="C15" s="16"/>
      <c r="D15" s="16"/>
      <c r="E15" s="17" t="s">
        <v>16</v>
      </c>
      <c r="F15" s="25">
        <f>(B13+C13+D13+E13+F13)</f>
        <v>1.1200000000000001</v>
      </c>
    </row>
    <row r="16" spans="1:11" s="3" customFormat="1" x14ac:dyDescent="0.25">
      <c r="A16" s="16"/>
      <c r="B16" s="16"/>
      <c r="C16" s="16"/>
      <c r="D16" s="16"/>
      <c r="E16" s="16"/>
      <c r="F16" s="16"/>
    </row>
    <row r="17" spans="1:6" s="3" customFormat="1" ht="16.5" customHeight="1" x14ac:dyDescent="0.25">
      <c r="A17" s="55" t="s">
        <v>39</v>
      </c>
      <c r="B17" s="55"/>
      <c r="C17" s="55"/>
      <c r="D17" s="55"/>
      <c r="E17" s="55"/>
      <c r="F17" s="55"/>
    </row>
    <row r="18" spans="1:6" x14ac:dyDescent="0.25">
      <c r="A18" s="58" t="s">
        <v>15</v>
      </c>
      <c r="B18" s="59"/>
      <c r="C18" s="59"/>
      <c r="D18" s="59"/>
      <c r="E18" s="59"/>
      <c r="F18" s="60"/>
    </row>
    <row r="19" spans="1:6" x14ac:dyDescent="0.25">
      <c r="A19" s="6"/>
      <c r="B19" s="6"/>
      <c r="C19" s="6"/>
      <c r="D19" s="6"/>
      <c r="E19" s="6"/>
      <c r="F19" s="6"/>
    </row>
    <row r="20" spans="1:6" ht="17.25" customHeight="1" x14ac:dyDescent="0.25">
      <c r="A20" s="64" t="s">
        <v>36</v>
      </c>
      <c r="B20" s="65"/>
      <c r="C20" s="65"/>
      <c r="D20" s="65"/>
      <c r="E20" s="66"/>
      <c r="F20" s="18">
        <v>0.01</v>
      </c>
    </row>
    <row r="21" spans="1:6" x14ac:dyDescent="0.25">
      <c r="A21" s="16"/>
      <c r="B21" s="16"/>
      <c r="C21" s="16"/>
      <c r="D21" s="16"/>
      <c r="E21" s="16"/>
      <c r="F21" s="16"/>
    </row>
    <row r="22" spans="1:6" ht="26.25" customHeight="1" x14ac:dyDescent="0.25">
      <c r="A22" s="19"/>
      <c r="B22" s="8" t="s">
        <v>28</v>
      </c>
      <c r="C22" s="8" t="s">
        <v>29</v>
      </c>
      <c r="D22" s="8" t="s">
        <v>30</v>
      </c>
      <c r="E22" s="8" t="s">
        <v>38</v>
      </c>
      <c r="F22" s="8" t="s">
        <v>37</v>
      </c>
    </row>
    <row r="23" spans="1:6" x14ac:dyDescent="0.25">
      <c r="A23" s="11" t="s">
        <v>25</v>
      </c>
      <c r="B23" s="10">
        <v>0.01</v>
      </c>
      <c r="C23" s="10">
        <v>0.01</v>
      </c>
      <c r="D23" s="10">
        <v>0.01</v>
      </c>
      <c r="E23" s="10">
        <v>0.01</v>
      </c>
      <c r="F23" s="10">
        <v>0.01</v>
      </c>
    </row>
    <row r="24" spans="1:6" s="3" customFormat="1" x14ac:dyDescent="0.25">
      <c r="A24" s="20"/>
      <c r="B24" s="21"/>
      <c r="C24" s="21"/>
      <c r="D24" s="21"/>
      <c r="E24" s="21"/>
      <c r="F24" s="21"/>
    </row>
    <row r="25" spans="1:6" ht="17.25" customHeight="1" x14ac:dyDescent="0.25">
      <c r="A25" s="7"/>
      <c r="B25" s="22" t="s">
        <v>35</v>
      </c>
      <c r="C25" s="22" t="s">
        <v>31</v>
      </c>
      <c r="D25" s="22" t="s">
        <v>32</v>
      </c>
      <c r="E25" s="22" t="s">
        <v>33</v>
      </c>
      <c r="F25" s="22" t="s">
        <v>34</v>
      </c>
    </row>
    <row r="26" spans="1:6" x14ac:dyDescent="0.25">
      <c r="A26" s="12" t="s">
        <v>26</v>
      </c>
      <c r="B26" s="13">
        <f>B23*8</f>
        <v>0.08</v>
      </c>
      <c r="C26" s="13">
        <f>C23*12</f>
        <v>0.12</v>
      </c>
      <c r="D26" s="13">
        <f t="shared" ref="D26:F26" si="0">D23*12</f>
        <v>0.12</v>
      </c>
      <c r="E26" s="13">
        <f t="shared" si="0"/>
        <v>0.12</v>
      </c>
      <c r="F26" s="13">
        <f t="shared" si="0"/>
        <v>0.12</v>
      </c>
    </row>
    <row r="27" spans="1:6" x14ac:dyDescent="0.25">
      <c r="A27" s="14"/>
      <c r="B27" s="21"/>
      <c r="C27" s="21"/>
      <c r="D27" s="21"/>
      <c r="E27" s="21"/>
      <c r="F27" s="21"/>
    </row>
    <row r="28" spans="1:6" x14ac:dyDescent="0.25">
      <c r="A28" s="14"/>
      <c r="B28" s="16"/>
      <c r="C28" s="16"/>
      <c r="D28" s="23"/>
      <c r="E28" s="12" t="s">
        <v>17</v>
      </c>
      <c r="F28" s="13">
        <f>(B26+C26+D26+E26+F26)</f>
        <v>0.56000000000000005</v>
      </c>
    </row>
    <row r="29" spans="1:6" x14ac:dyDescent="0.25">
      <c r="A29" s="14"/>
      <c r="B29" s="16"/>
      <c r="C29" s="16"/>
      <c r="D29" s="16"/>
      <c r="E29" s="14"/>
      <c r="F29" s="24"/>
    </row>
    <row r="30" spans="1:6" s="3" customFormat="1" x14ac:dyDescent="0.25">
      <c r="A30" s="16"/>
      <c r="B30" s="16"/>
      <c r="C30" s="16"/>
      <c r="D30" s="16"/>
      <c r="E30" s="17" t="s">
        <v>16</v>
      </c>
      <c r="F30" s="25">
        <f>(F20+F28)</f>
        <v>0.57000000000000006</v>
      </c>
    </row>
    <row r="31" spans="1:6" s="3" customFormat="1" x14ac:dyDescent="0.25"/>
    <row r="32" spans="1:6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</sheetData>
  <customSheetViews>
    <customSheetView guid="{5D4D7AFE-363B-4AC8-8890-2FE66549892D}" showPageBreaks="1" showRuler="0">
      <pageMargins left="0.7" right="0.7" top="0.75" bottom="0.75" header="0.3" footer="0.3"/>
      <pageSetup orientation="portrait" r:id="rId1"/>
      <headerFooter>
        <oddHeader>&amp;C&amp;18Temporary Hydrogen Fuel RFP Pricing Sheet</oddHeader>
      </headerFooter>
    </customSheetView>
  </customSheetViews>
  <mergeCells count="7">
    <mergeCell ref="A20:E20"/>
    <mergeCell ref="A1:F1"/>
    <mergeCell ref="A17:F17"/>
    <mergeCell ref="B2:F2"/>
    <mergeCell ref="A18:F18"/>
    <mergeCell ref="A5:F5"/>
    <mergeCell ref="A4:F4"/>
  </mergeCell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CF25E-CD03-46A2-B2CE-688F38D515A4}">
  <dimension ref="A1:G28"/>
  <sheetViews>
    <sheetView zoomScale="115" zoomScaleNormal="115" workbookViewId="0">
      <selection activeCell="A5" sqref="A5:F5"/>
    </sheetView>
  </sheetViews>
  <sheetFormatPr defaultRowHeight="15" x14ac:dyDescent="0.25"/>
  <cols>
    <col min="1" max="1" width="43.7109375" customWidth="1"/>
    <col min="2" max="2" width="15.85546875" customWidth="1"/>
    <col min="3" max="4" width="15.7109375" customWidth="1"/>
    <col min="5" max="6" width="15.5703125" customWidth="1"/>
  </cols>
  <sheetData>
    <row r="1" spans="1:7" x14ac:dyDescent="0.25">
      <c r="A1" s="54" t="s">
        <v>11</v>
      </c>
      <c r="B1" s="54"/>
      <c r="C1" s="54"/>
      <c r="D1" s="54"/>
      <c r="E1" s="54"/>
      <c r="F1" s="54"/>
    </row>
    <row r="2" spans="1:7" ht="25.5" customHeight="1" x14ac:dyDescent="0.25">
      <c r="A2" s="4" t="s">
        <v>0</v>
      </c>
      <c r="B2" s="56" t="s">
        <v>14</v>
      </c>
      <c r="C2" s="56"/>
      <c r="D2" s="56"/>
      <c r="E2" s="56"/>
      <c r="F2" s="57"/>
    </row>
    <row r="3" spans="1:7" x14ac:dyDescent="0.25">
      <c r="A3" s="16"/>
      <c r="B3" s="16"/>
      <c r="C3" s="16"/>
      <c r="D3" s="16"/>
      <c r="E3" s="16"/>
      <c r="F3" s="16"/>
    </row>
    <row r="4" spans="1:7" x14ac:dyDescent="0.25">
      <c r="A4" s="69" t="s">
        <v>4</v>
      </c>
      <c r="B4" s="69"/>
      <c r="C4" s="69"/>
      <c r="D4" s="69"/>
      <c r="E4" s="69"/>
      <c r="F4" s="69"/>
    </row>
    <row r="5" spans="1:7" x14ac:dyDescent="0.25">
      <c r="A5" s="70" t="s">
        <v>15</v>
      </c>
      <c r="B5" s="59"/>
      <c r="C5" s="59"/>
      <c r="D5" s="59"/>
      <c r="E5" s="59"/>
      <c r="F5" s="71"/>
    </row>
    <row r="6" spans="1:7" x14ac:dyDescent="0.25">
      <c r="A6" s="26"/>
      <c r="B6" s="72" t="s">
        <v>1</v>
      </c>
      <c r="C6" s="72"/>
      <c r="D6" s="72"/>
      <c r="E6" s="72"/>
      <c r="F6" s="73"/>
    </row>
    <row r="7" spans="1:7" ht="33.75" customHeight="1" x14ac:dyDescent="0.25">
      <c r="A7" s="27" t="s">
        <v>2</v>
      </c>
      <c r="B7" s="8" t="s">
        <v>19</v>
      </c>
      <c r="C7" s="8" t="s">
        <v>20</v>
      </c>
      <c r="D7" s="8" t="s">
        <v>21</v>
      </c>
      <c r="E7" s="8" t="s">
        <v>22</v>
      </c>
      <c r="F7" s="8" t="s">
        <v>23</v>
      </c>
    </row>
    <row r="8" spans="1:7" x14ac:dyDescent="0.25">
      <c r="A8" s="28" t="s">
        <v>3</v>
      </c>
      <c r="B8" s="29">
        <v>96000</v>
      </c>
      <c r="C8" s="30">
        <v>224000</v>
      </c>
      <c r="D8" s="30">
        <v>355000</v>
      </c>
      <c r="E8" s="30">
        <v>554000</v>
      </c>
      <c r="F8" s="30">
        <v>685000</v>
      </c>
    </row>
    <row r="9" spans="1:7" x14ac:dyDescent="0.25">
      <c r="A9" s="31" t="s">
        <v>5</v>
      </c>
      <c r="B9" s="32">
        <v>0.01</v>
      </c>
      <c r="C9" s="32">
        <v>0.01</v>
      </c>
      <c r="D9" s="32">
        <v>0.01</v>
      </c>
      <c r="E9" s="32">
        <v>0.01</v>
      </c>
      <c r="F9" s="32">
        <v>0.01</v>
      </c>
    </row>
    <row r="10" spans="1:7" x14ac:dyDescent="0.25">
      <c r="A10" s="34" t="s">
        <v>6</v>
      </c>
      <c r="B10" s="32">
        <v>0.01</v>
      </c>
      <c r="C10" s="32">
        <v>0.01</v>
      </c>
      <c r="D10" s="32">
        <v>0.01</v>
      </c>
      <c r="E10" s="32">
        <v>0.01</v>
      </c>
      <c r="F10" s="32">
        <v>0.01</v>
      </c>
    </row>
    <row r="11" spans="1:7" x14ac:dyDescent="0.25">
      <c r="A11" s="35" t="s">
        <v>7</v>
      </c>
      <c r="B11" s="36">
        <f>B9+B10</f>
        <v>0.02</v>
      </c>
      <c r="C11" s="37">
        <f>C9+C10</f>
        <v>0.02</v>
      </c>
      <c r="D11" s="37">
        <f>D9+D10</f>
        <v>0.02</v>
      </c>
      <c r="E11" s="37">
        <f>E9+E10</f>
        <v>0.02</v>
      </c>
      <c r="F11" s="38">
        <f>F9+F10</f>
        <v>0.02</v>
      </c>
    </row>
    <row r="12" spans="1:7" x14ac:dyDescent="0.25">
      <c r="A12" s="39" t="s">
        <v>8</v>
      </c>
      <c r="B12" s="40">
        <f>SUM(B11*B8)</f>
        <v>1920</v>
      </c>
      <c r="C12" s="40">
        <f t="shared" ref="C12:F12" si="0">SUM(C11*C8)</f>
        <v>4480</v>
      </c>
      <c r="D12" s="40">
        <f t="shared" si="0"/>
        <v>7100</v>
      </c>
      <c r="E12" s="40">
        <f t="shared" si="0"/>
        <v>11080</v>
      </c>
      <c r="F12" s="41">
        <f t="shared" si="0"/>
        <v>13700</v>
      </c>
    </row>
    <row r="13" spans="1:7" ht="15.75" thickBot="1" x14ac:dyDescent="0.3">
      <c r="A13" s="42"/>
      <c r="B13" s="43"/>
      <c r="C13" s="43"/>
      <c r="D13" s="44"/>
      <c r="E13" s="44"/>
      <c r="F13" s="43"/>
    </row>
    <row r="14" spans="1:7" s="1" customFormat="1" ht="15.75" thickBot="1" x14ac:dyDescent="0.3">
      <c r="A14" s="42"/>
      <c r="B14" s="43"/>
      <c r="C14" s="43"/>
      <c r="D14" s="67" t="s">
        <v>9</v>
      </c>
      <c r="E14" s="68"/>
      <c r="F14" s="45">
        <f>(B12+C12+D12+E12+F12)</f>
        <v>38280</v>
      </c>
      <c r="G14" s="2"/>
    </row>
    <row r="15" spans="1:7" s="1" customFormat="1" x14ac:dyDescent="0.25">
      <c r="A15" s="42"/>
      <c r="B15" s="43"/>
      <c r="C15" s="43"/>
      <c r="D15" s="43"/>
      <c r="E15" s="43"/>
      <c r="F15" s="43"/>
      <c r="G15" s="2"/>
    </row>
    <row r="16" spans="1:7" x14ac:dyDescent="0.25">
      <c r="A16" s="69" t="s">
        <v>18</v>
      </c>
      <c r="B16" s="69"/>
      <c r="C16" s="69"/>
      <c r="D16" s="69"/>
      <c r="E16" s="69"/>
      <c r="F16" s="69"/>
    </row>
    <row r="17" spans="1:7" ht="18" customHeight="1" x14ac:dyDescent="0.25">
      <c r="A17" s="70" t="s">
        <v>15</v>
      </c>
      <c r="B17" s="59"/>
      <c r="C17" s="59"/>
      <c r="D17" s="59"/>
      <c r="E17" s="59"/>
      <c r="F17" s="71"/>
    </row>
    <row r="18" spans="1:7" x14ac:dyDescent="0.25">
      <c r="A18" s="26"/>
      <c r="B18" s="72" t="s">
        <v>1</v>
      </c>
      <c r="C18" s="72"/>
      <c r="D18" s="72"/>
      <c r="E18" s="72"/>
      <c r="F18" s="73"/>
    </row>
    <row r="19" spans="1:7" ht="25.5" x14ac:dyDescent="0.25">
      <c r="A19" s="46" t="s">
        <v>2</v>
      </c>
      <c r="B19" s="47" t="s">
        <v>19</v>
      </c>
      <c r="C19" s="47" t="s">
        <v>20</v>
      </c>
      <c r="D19" s="47" t="s">
        <v>21</v>
      </c>
      <c r="E19" s="47" t="s">
        <v>22</v>
      </c>
      <c r="F19" s="47" t="s">
        <v>23</v>
      </c>
    </row>
    <row r="20" spans="1:7" x14ac:dyDescent="0.25">
      <c r="A20" s="28" t="s">
        <v>3</v>
      </c>
      <c r="B20" s="48">
        <v>100</v>
      </c>
      <c r="C20" s="49">
        <v>100</v>
      </c>
      <c r="D20" s="49">
        <v>100</v>
      </c>
      <c r="E20" s="49">
        <v>100</v>
      </c>
      <c r="F20" s="49">
        <v>100</v>
      </c>
    </row>
    <row r="21" spans="1:7" x14ac:dyDescent="0.25">
      <c r="A21" s="31" t="s">
        <v>5</v>
      </c>
      <c r="B21" s="33">
        <v>0.01</v>
      </c>
      <c r="C21" s="33">
        <v>0.01</v>
      </c>
      <c r="D21" s="33">
        <v>0.01</v>
      </c>
      <c r="E21" s="33">
        <v>0.01</v>
      </c>
      <c r="F21" s="33">
        <v>0.01</v>
      </c>
    </row>
    <row r="22" spans="1:7" x14ac:dyDescent="0.25">
      <c r="A22" s="34" t="s">
        <v>6</v>
      </c>
      <c r="B22" s="33">
        <v>0.01</v>
      </c>
      <c r="C22" s="33">
        <v>0.01</v>
      </c>
      <c r="D22" s="33">
        <v>0.01</v>
      </c>
      <c r="E22" s="33">
        <v>0.01</v>
      </c>
      <c r="F22" s="33">
        <v>0.01</v>
      </c>
    </row>
    <row r="23" spans="1:7" x14ac:dyDescent="0.25">
      <c r="A23" s="35" t="s">
        <v>7</v>
      </c>
      <c r="B23" s="36">
        <f>B21+B22</f>
        <v>0.02</v>
      </c>
      <c r="C23" s="37">
        <f>C21+C22</f>
        <v>0.02</v>
      </c>
      <c r="D23" s="37">
        <f>D21+D22</f>
        <v>0.02</v>
      </c>
      <c r="E23" s="37">
        <f>E21+E22</f>
        <v>0.02</v>
      </c>
      <c r="F23" s="38">
        <f>F21+F22</f>
        <v>0.02</v>
      </c>
    </row>
    <row r="24" spans="1:7" ht="15.75" thickBot="1" x14ac:dyDescent="0.3">
      <c r="A24" s="50" t="s">
        <v>8</v>
      </c>
      <c r="B24" s="40">
        <f>SUM(B23*B20)</f>
        <v>2</v>
      </c>
      <c r="C24" s="40">
        <f t="shared" ref="C24" si="1">SUM(C23*C20)</f>
        <v>2</v>
      </c>
      <c r="D24" s="40">
        <f t="shared" ref="D24" si="2">SUM(D23*D20)</f>
        <v>2</v>
      </c>
      <c r="E24" s="40">
        <f t="shared" ref="E24" si="3">SUM(E23*E20)</f>
        <v>2</v>
      </c>
      <c r="F24" s="40">
        <f t="shared" ref="F24" si="4">SUM(F23*F20)</f>
        <v>2</v>
      </c>
    </row>
    <row r="25" spans="1:7" ht="15.75" thickBot="1" x14ac:dyDescent="0.3">
      <c r="A25" s="42"/>
      <c r="B25" s="43"/>
      <c r="C25" s="44"/>
      <c r="D25" s="44"/>
      <c r="E25" s="44"/>
      <c r="F25" s="43"/>
    </row>
    <row r="26" spans="1:7" s="1" customFormat="1" ht="15.75" thickBot="1" x14ac:dyDescent="0.3">
      <c r="A26" s="42"/>
      <c r="B26" s="43"/>
      <c r="C26" s="43"/>
      <c r="D26" s="67" t="s">
        <v>10</v>
      </c>
      <c r="E26" s="68"/>
      <c r="F26" s="45">
        <f>(B24+C24+D24+E24+F24)</f>
        <v>10</v>
      </c>
      <c r="G26" s="2"/>
    </row>
    <row r="27" spans="1:7" ht="15.75" thickBot="1" x14ac:dyDescent="0.3">
      <c r="A27" s="51"/>
      <c r="B27" s="51"/>
      <c r="C27" s="51"/>
      <c r="D27" s="51"/>
      <c r="E27" s="51"/>
      <c r="F27" s="51"/>
    </row>
    <row r="28" spans="1:7" ht="15.75" customHeight="1" thickBot="1" x14ac:dyDescent="0.3">
      <c r="A28" s="51"/>
      <c r="B28" s="52"/>
      <c r="C28" s="74" t="s">
        <v>13</v>
      </c>
      <c r="D28" s="75"/>
      <c r="E28" s="76"/>
      <c r="F28" s="53">
        <f>(F14+F26)</f>
        <v>38290</v>
      </c>
    </row>
  </sheetData>
  <mergeCells count="11">
    <mergeCell ref="C28:E28"/>
    <mergeCell ref="D26:E26"/>
    <mergeCell ref="D14:E14"/>
    <mergeCell ref="A1:F1"/>
    <mergeCell ref="A16:F16"/>
    <mergeCell ref="A17:F17"/>
    <mergeCell ref="B18:F18"/>
    <mergeCell ref="A4:F4"/>
    <mergeCell ref="A5:F5"/>
    <mergeCell ref="B2:F2"/>
    <mergeCell ref="B6:F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Group 1 - Mobile Fuel Station</vt:lpstr>
      <vt:lpstr>Group 2 - Hydrogen Fuel</vt:lpstr>
    </vt:vector>
  </TitlesOfParts>
  <Company>City of Phoenix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Walters</dc:creator>
  <cp:lastModifiedBy>David Koehler</cp:lastModifiedBy>
  <cp:lastPrinted>2024-10-09T21:20:16Z</cp:lastPrinted>
  <dcterms:created xsi:type="dcterms:W3CDTF">2024-08-20T17:10:22Z</dcterms:created>
  <dcterms:modified xsi:type="dcterms:W3CDTF">2024-10-11T15:26:37Z</dcterms:modified>
</cp:coreProperties>
</file>